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4042479-13E2-491A-8D55-4F02AA7FC2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等級認定検索システム" sheetId="6" r:id="rId1"/>
    <sheet name="認定基準一覧" sheetId="8" r:id="rId2"/>
  </sheets>
  <definedNames>
    <definedName name="_xlnm.Print_Area" localSheetId="0">等級認定検索システム!$A$1:$W$73</definedName>
    <definedName name="_xlnm.Print_Area" localSheetId="1">認定基準一覧!$A$1:$J$111</definedName>
    <definedName name="種別＿35" localSheetId="0">等級認定検索システム!$AA$12:$AA$16</definedName>
    <definedName name="種別＿35">#REF!</definedName>
    <definedName name="種別＿45" localSheetId="0">等級認定検索システム!$AA$17:$AA$21</definedName>
    <definedName name="種別＿45">#REF!</definedName>
    <definedName name="種別＿JOC杯" localSheetId="0">等級認定検索システム!$AA$54:$AA$61</definedName>
    <definedName name="種別＿JOC杯">#REF!</definedName>
    <definedName name="種別＿シニア" localSheetId="0">等級認定検索システム!$AA$66:$AA$70</definedName>
    <definedName name="種別＿シニア">#REF!</definedName>
    <definedName name="種別＿ｼﾞｬﾊﾟﾝｶｯﾌﾟ" localSheetId="0">等級認定検索システム!$AA$63:$AA$65</definedName>
    <definedName name="種別＿ｼﾞｬﾊﾟﾝｶｯﾌﾟ">#REF!</definedName>
    <definedName name="種別＿ｼﾞｭﾆｱ" localSheetId="0">等級認定検索システム!$AA$62</definedName>
    <definedName name="種別＿ｼﾞｭﾆｱ">#REF!</definedName>
    <definedName name="種別＿一般男女" localSheetId="0">等級認定検索システム!$AA$3:$AA$11</definedName>
    <definedName name="種別＿一般男女">#REF!</definedName>
    <definedName name="種別＿高校" localSheetId="0">等級認定検索システム!$AA$28:$AA$36</definedName>
    <definedName name="種別＿高校">#REF!</definedName>
    <definedName name="種別＿小学" localSheetId="0">等級認定検索システム!$AA$46:$AA$53</definedName>
    <definedName name="種別＿小学">#REF!</definedName>
    <definedName name="種別＿大学" localSheetId="0">等級認定検索システム!$AA$22:$AA$27</definedName>
    <definedName name="種別＿大学">#REF!</definedName>
    <definedName name="種別＿中学" localSheetId="0">等級認定検索システム!$AA$37:$AA$45</definedName>
    <definedName name="種別＿中学">#REF!</definedName>
  </definedNames>
  <calcPr calcId="191029"/>
</workbook>
</file>

<file path=xl/calcChain.xml><?xml version="1.0" encoding="utf-8"?>
<calcChain xmlns="http://schemas.openxmlformats.org/spreadsheetml/2006/main">
  <c r="E3" i="6" l="1"/>
  <c r="AB70" i="6" l="1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N12" i="6"/>
  <c r="AB11" i="6"/>
  <c r="AN11" i="6"/>
  <c r="AB10" i="6"/>
  <c r="AN10" i="6"/>
  <c r="AB9" i="6"/>
  <c r="AN9" i="6"/>
  <c r="AB8" i="6"/>
  <c r="AN8" i="6"/>
  <c r="AB7" i="6"/>
  <c r="AN7" i="6"/>
  <c r="AB6" i="6"/>
  <c r="AN6" i="6"/>
  <c r="AB5" i="6"/>
  <c r="K3" i="6" s="1"/>
  <c r="AN5" i="6"/>
  <c r="AN4" i="6"/>
  <c r="AB4" i="6"/>
  <c r="AN3" i="6"/>
  <c r="AB3" i="6"/>
  <c r="H3" i="6" s="1"/>
  <c r="J3" i="6"/>
  <c r="I3" i="6"/>
  <c r="N2" i="6"/>
  <c r="M2" i="6"/>
  <c r="L3" i="6" l="1"/>
  <c r="G3" i="6"/>
  <c r="F3" i="6"/>
  <c r="M3" i="6" l="1"/>
  <c r="R3" i="6"/>
  <c r="Q3" i="6"/>
  <c r="P3" i="6"/>
  <c r="O3" i="6"/>
  <c r="N3" i="6"/>
  <c r="S3" i="6" l="1"/>
  <c r="T3" i="6" s="1"/>
  <c r="U3" i="6" s="1"/>
  <c r="W3" i="6" l="1"/>
  <c r="V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K2" authorId="0" shapeId="0" xr:uid="{A09BC84F-D110-458D-A3CE-CADE739E35FB}">
      <text>
        <r>
          <rPr>
            <b/>
            <sz val="11"/>
            <color indexed="81"/>
            <rFont val="MS P ゴシック"/>
            <family val="3"/>
            <charset val="128"/>
          </rPr>
          <t>認定料を出すために使用してます。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G3" authorId="0" shapeId="0" xr:uid="{94BC3C85-6AA1-4928-949C-8046581B8C3B}">
      <text>
        <r>
          <rPr>
            <sz val="11"/>
            <color indexed="81"/>
            <rFont val="MS P ゴシック"/>
            <family val="3"/>
            <charset val="128"/>
          </rPr>
          <t>出場ペア数と関係なく，右のセルから大会に応じた認定基準を出す</t>
        </r>
      </text>
    </comment>
    <comment ref="M3" authorId="0" shapeId="0" xr:uid="{AAF4D66A-3711-455E-A967-8AD8D05DE7D1}">
      <text>
        <r>
          <rPr>
            <b/>
            <sz val="11"/>
            <color indexed="81"/>
            <rFont val="MS P ゴシック"/>
            <family val="3"/>
            <charset val="128"/>
          </rPr>
          <t>出場ペア数を考えた認定基準を出す。これと結果を比較して認定級を出す</t>
        </r>
      </text>
    </comment>
    <comment ref="E6" authorId="0" shapeId="0" xr:uid="{DF1B05B1-AF64-4797-9149-93CC88FF9577}">
      <text>
        <r>
          <rPr>
            <b/>
            <sz val="11"/>
            <color indexed="81"/>
            <rFont val="MS P ゴシック"/>
            <family val="3"/>
            <charset val="128"/>
          </rPr>
          <t>この表で結果D3を数値にしてE3に戻す</t>
        </r>
      </text>
    </comment>
  </commentList>
</comments>
</file>

<file path=xl/sharedStrings.xml><?xml version="1.0" encoding="utf-8"?>
<sst xmlns="http://schemas.openxmlformats.org/spreadsheetml/2006/main" count="555" uniqueCount="178">
  <si>
    <t>Ex</t>
    <phoneticPr fontId="1"/>
  </si>
  <si>
    <t>Sp</t>
    <phoneticPr fontId="1"/>
  </si>
  <si>
    <t>1級</t>
  </si>
  <si>
    <t>1級</t>
    <rPh sb="1" eb="2">
      <t>キュウ</t>
    </rPh>
    <phoneticPr fontId="1"/>
  </si>
  <si>
    <t>2級</t>
  </si>
  <si>
    <t>2級</t>
    <rPh sb="1" eb="2">
      <t>キュウ</t>
    </rPh>
    <phoneticPr fontId="1"/>
  </si>
  <si>
    <t>3級</t>
  </si>
  <si>
    <t>3級</t>
    <rPh sb="1" eb="2">
      <t>キュウ</t>
    </rPh>
    <phoneticPr fontId="1"/>
  </si>
  <si>
    <t>4級</t>
  </si>
  <si>
    <t>4級</t>
    <rPh sb="1" eb="2">
      <t>キュウ</t>
    </rPh>
    <phoneticPr fontId="1"/>
  </si>
  <si>
    <t>種別</t>
    <rPh sb="0" eb="2">
      <t>シュベツ</t>
    </rPh>
    <phoneticPr fontId="1"/>
  </si>
  <si>
    <t>大会名</t>
    <rPh sb="0" eb="2">
      <t>タイカイ</t>
    </rPh>
    <rPh sb="2" eb="3">
      <t>メイ</t>
    </rPh>
    <phoneticPr fontId="1"/>
  </si>
  <si>
    <t>＊大会の権威：参加資格をＳｐ以上とする。</t>
  </si>
  <si>
    <t>出場</t>
  </si>
  <si>
    <t xml:space="preserve"> 全日本選手権大会</t>
  </si>
  <si>
    <t xml:space="preserve"> 全日本社会人選手権大会</t>
  </si>
  <si>
    <t xml:space="preserve"> 全日本シングルス選手権大会</t>
  </si>
  <si>
    <t xml:space="preserve"> 東・西日本選手権大会</t>
  </si>
  <si>
    <t xml:space="preserve"> 各ブロック選手権大会</t>
  </si>
  <si>
    <t xml:space="preserve"> 各支部選手権大会</t>
  </si>
  <si>
    <t xml:space="preserve"> 全日本学生選手権大会</t>
  </si>
  <si>
    <t xml:space="preserve"> 東・西日本学生選手権大会</t>
  </si>
  <si>
    <t xml:space="preserve"> 東・西日本学生シングルス選手権大会</t>
  </si>
  <si>
    <t xml:space="preserve"> 各ブロック学生選手権大会</t>
  </si>
  <si>
    <t xml:space="preserve"> 各ブロック学生シングルス選手権大会</t>
  </si>
  <si>
    <t xml:space="preserve"> 全日本高校選手権大会</t>
  </si>
  <si>
    <t xml:space="preserve"> ハイスクールジャパンカップ（ダブルス）</t>
  </si>
  <si>
    <t xml:space="preserve"> 各ブロック高校選手権大会</t>
  </si>
  <si>
    <t xml:space="preserve"> 全国中学校大会</t>
  </si>
  <si>
    <t xml:space="preserve"> 各ブロック中学校選手権大会</t>
  </si>
  <si>
    <t xml:space="preserve"> 各支部中学校選手権大会</t>
  </si>
  <si>
    <t xml:space="preserve"> 各支部中学校選手権大会（地区予選）</t>
  </si>
  <si>
    <t xml:space="preserve"> 全国小学生大会（５年生の部）</t>
  </si>
  <si>
    <t xml:space="preserve"> 全国小学生大会（４年生以下の部）</t>
  </si>
  <si>
    <t xml:space="preserve"> 全国小学生大会（６年生の部）ｼﾝｸﾞﾙｽ</t>
  </si>
  <si>
    <t xml:space="preserve"> 各支部小学生選手権大会</t>
  </si>
  <si>
    <t xml:space="preserve"> 各支部小学生選手権大会（地区予選）</t>
  </si>
  <si>
    <t xml:space="preserve"> Ｕ－２０シングルス大会</t>
  </si>
  <si>
    <t xml:space="preserve"> Ｕ－１７シングルス大会</t>
  </si>
  <si>
    <t xml:space="preserve"> Ｕ－１４シングルス大会</t>
  </si>
  <si>
    <t>JOC杯</t>
  </si>
  <si>
    <t xml:space="preserve"> 各ブロック選手権大会</t>
    <phoneticPr fontId="1"/>
  </si>
  <si>
    <t xml:space="preserve"> 各ブロックシングルス選手権大会</t>
    <rPh sb="11" eb="14">
      <t>センシュケン</t>
    </rPh>
    <rPh sb="14" eb="16">
      <t>タイカイ</t>
    </rPh>
    <phoneticPr fontId="1"/>
  </si>
  <si>
    <t xml:space="preserve"> 各支部シングルス選手権大会</t>
    <phoneticPr fontId="1"/>
  </si>
  <si>
    <t xml:space="preserve"> 各支部選手権大会</t>
    <phoneticPr fontId="1"/>
  </si>
  <si>
    <t xml:space="preserve"> ハイスクールジャパンカップ（シングルス）</t>
    <phoneticPr fontId="1"/>
  </si>
  <si>
    <t xml:space="preserve"> 各支部中学校シングルス選手権大会</t>
    <phoneticPr fontId="1"/>
  </si>
  <si>
    <t xml:space="preserve"> 各支部小学生シングルス選手権大会</t>
    <rPh sb="1" eb="4">
      <t>カクシブ</t>
    </rPh>
    <rPh sb="4" eb="7">
      <t>ショウガクセイ</t>
    </rPh>
    <rPh sb="12" eb="15">
      <t>センシュケン</t>
    </rPh>
    <rPh sb="15" eb="17">
      <t>タイカイ</t>
    </rPh>
    <phoneticPr fontId="1"/>
  </si>
  <si>
    <t>S-Ex</t>
  </si>
  <si>
    <t>S-Sp</t>
  </si>
  <si>
    <t xml:space="preserve">《 シ ニ ア 関 係 》 </t>
    <phoneticPr fontId="1"/>
  </si>
  <si>
    <t xml:space="preserve"> 全日本ミックス選手権大会</t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</si>
  <si>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</si>
  <si>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</si>
  <si>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 xml:space="preserve"> 各支部高校選手権大会</t>
    <rPh sb="9" eb="11">
      <t>タイカイ</t>
    </rPh>
    <phoneticPr fontId="1"/>
  </si>
  <si>
    <t xml:space="preserve"> 各支部高校シングルス選手権大会</t>
    <rPh sb="14" eb="16">
      <t>タイカイ</t>
    </rPh>
    <phoneticPr fontId="1"/>
  </si>
  <si>
    <t>（注）</t>
    <rPh sb="1" eb="2">
      <t>チュウ</t>
    </rPh>
    <phoneticPr fontId="1"/>
  </si>
  <si>
    <t>上記の認定基準は、各大会の出場数が最大認定数（１番右側の数字）の２倍以上の場合のみ適用される。</t>
    <rPh sb="0" eb="2">
      <t>ジョウキ</t>
    </rPh>
    <rPh sb="3" eb="5">
      <t>ニンテイ</t>
    </rPh>
    <rPh sb="5" eb="7">
      <t>キジュン</t>
    </rPh>
    <rPh sb="9" eb="12">
      <t>カクタイカイ</t>
    </rPh>
    <rPh sb="13" eb="15">
      <t>シュツジョウ</t>
    </rPh>
    <rPh sb="15" eb="16">
      <t>スウ</t>
    </rPh>
    <rPh sb="17" eb="19">
      <t>サイダイ</t>
    </rPh>
    <rPh sb="19" eb="21">
      <t>ニンテイ</t>
    </rPh>
    <rPh sb="21" eb="22">
      <t>スウ</t>
    </rPh>
    <rPh sb="24" eb="25">
      <t>バン</t>
    </rPh>
    <rPh sb="25" eb="27">
      <t>ミギガワ</t>
    </rPh>
    <rPh sb="28" eb="30">
      <t>スウジ</t>
    </rPh>
    <rPh sb="33" eb="34">
      <t>バイ</t>
    </rPh>
    <rPh sb="34" eb="36">
      <t>イジョウ</t>
    </rPh>
    <rPh sb="37" eb="39">
      <t>バアイ</t>
    </rPh>
    <rPh sb="41" eb="43">
      <t>テキヨウ</t>
    </rPh>
    <phoneticPr fontId="1"/>
  </si>
  <si>
    <t>各支部における選手権と同等レベルの大会は、選手権大会の認定基準により認定できる。</t>
    <rPh sb="0" eb="3">
      <t>カクシブ</t>
    </rPh>
    <rPh sb="7" eb="10">
      <t>センシュケン</t>
    </rPh>
    <rPh sb="11" eb="13">
      <t>ドウトウ</t>
    </rPh>
    <rPh sb="17" eb="19">
      <t>タイカイ</t>
    </rPh>
    <rPh sb="21" eb="26">
      <t>センシュケンタイカイ</t>
    </rPh>
    <rPh sb="27" eb="29">
      <t>ニンテイ</t>
    </rPh>
    <rPh sb="29" eb="31">
      <t>キジュン</t>
    </rPh>
    <rPh sb="34" eb="36">
      <t>ニンテイ</t>
    </rPh>
    <phoneticPr fontId="1"/>
  </si>
  <si>
    <t xml:space="preserve"> 各支部中学校新人戦大会（地区予選）</t>
    <rPh sb="10" eb="12">
      <t>タイカイ</t>
    </rPh>
    <phoneticPr fontId="1"/>
  </si>
  <si>
    <t>改訂（案）</t>
    <rPh sb="0" eb="2">
      <t>カイテイ</t>
    </rPh>
    <rPh sb="3" eb="4">
      <t>アン</t>
    </rPh>
    <phoneticPr fontId="1"/>
  </si>
  <si>
    <t xml:space="preserve"> 各支部小学生選手権大会（地区予選）</t>
    <phoneticPr fontId="1"/>
  </si>
  <si>
    <t>一般男女</t>
    <rPh sb="0" eb="4">
      <t>イッパンダンジョ</t>
    </rPh>
    <phoneticPr fontId="1"/>
  </si>
  <si>
    <t>大学</t>
    <rPh sb="0" eb="2">
      <t>ダイガク</t>
    </rPh>
    <phoneticPr fontId="1"/>
  </si>
  <si>
    <t>小学</t>
    <rPh sb="0" eb="2">
      <t>ショウガク</t>
    </rPh>
    <phoneticPr fontId="1"/>
  </si>
  <si>
    <t>シニア</t>
    <phoneticPr fontId="1"/>
  </si>
  <si>
    <t>（特記）</t>
    <rPh sb="1" eb="3">
      <t>トッキ</t>
    </rPh>
    <phoneticPr fontId="1"/>
  </si>
  <si>
    <t>出場数が最大認定数（１番右側の数字）の等倍以上で２倍に満たない場合は、全ての認定数を１／２とする。</t>
    <rPh sb="0" eb="2">
      <t>シュツジョウ</t>
    </rPh>
    <rPh sb="2" eb="3">
      <t>スウ</t>
    </rPh>
    <rPh sb="4" eb="6">
      <t>サイダイ</t>
    </rPh>
    <rPh sb="6" eb="8">
      <t>ニンテイ</t>
    </rPh>
    <rPh sb="8" eb="9">
      <t>スウ</t>
    </rPh>
    <rPh sb="11" eb="12">
      <t>バン</t>
    </rPh>
    <rPh sb="12" eb="14">
      <t>ミギガワ</t>
    </rPh>
    <rPh sb="15" eb="17">
      <t>スウジ</t>
    </rPh>
    <rPh sb="19" eb="20">
      <t>トウ</t>
    </rPh>
    <rPh sb="20" eb="21">
      <t>バイ</t>
    </rPh>
    <rPh sb="21" eb="23">
      <t>イジョウ</t>
    </rPh>
    <rPh sb="25" eb="26">
      <t>バイ</t>
    </rPh>
    <rPh sb="27" eb="28">
      <t>ミ</t>
    </rPh>
    <rPh sb="31" eb="33">
      <t>バアイ</t>
    </rPh>
    <rPh sb="35" eb="36">
      <t>スベ</t>
    </rPh>
    <rPh sb="38" eb="40">
      <t>ニンテイ</t>
    </rPh>
    <rPh sb="40" eb="41">
      <t>スウ</t>
    </rPh>
    <phoneticPr fontId="1"/>
  </si>
  <si>
    <t>出場数が１５ペア（名）以内の大会には、４級を除き適用しない。４級は出場数に係わらず認定できる。</t>
    <rPh sb="0" eb="2">
      <t>シュツジョウ</t>
    </rPh>
    <rPh sb="2" eb="3">
      <t>スウ</t>
    </rPh>
    <rPh sb="9" eb="10">
      <t>メイ</t>
    </rPh>
    <rPh sb="11" eb="13">
      <t>イナイ</t>
    </rPh>
    <rPh sb="14" eb="16">
      <t>タイカイ</t>
    </rPh>
    <rPh sb="20" eb="21">
      <t>キュウ</t>
    </rPh>
    <rPh sb="22" eb="23">
      <t>ノゾ</t>
    </rPh>
    <rPh sb="24" eb="26">
      <t>テキヨウ</t>
    </rPh>
    <rPh sb="31" eb="32">
      <t>キュウ</t>
    </rPh>
    <rPh sb="33" eb="35">
      <t>シュツジョウ</t>
    </rPh>
    <rPh sb="35" eb="36">
      <t>スウ</t>
    </rPh>
    <rPh sb="37" eb="38">
      <t>カカ</t>
    </rPh>
    <rPh sb="41" eb="43">
      <t>ニンテイ</t>
    </rPh>
    <phoneticPr fontId="1"/>
  </si>
  <si>
    <t>ー</t>
    <phoneticPr fontId="1"/>
  </si>
  <si>
    <t>（一般男女での例）</t>
    <rPh sb="1" eb="3">
      <t>イッパン</t>
    </rPh>
    <rPh sb="3" eb="5">
      <t>ダンジョ</t>
    </rPh>
    <rPh sb="7" eb="8">
      <t>レイ</t>
    </rPh>
    <phoneticPr fontId="1"/>
  </si>
  <si>
    <t>①参加ペア（選手）数　６４以上</t>
    <rPh sb="1" eb="3">
      <t>サンカ</t>
    </rPh>
    <rPh sb="6" eb="8">
      <t>センシュ</t>
    </rPh>
    <rPh sb="9" eb="10">
      <t>スウ</t>
    </rPh>
    <rPh sb="13" eb="15">
      <t>イジョウ</t>
    </rPh>
    <phoneticPr fontId="1"/>
  </si>
  <si>
    <t>ベスト４</t>
    <phoneticPr fontId="1"/>
  </si>
  <si>
    <t>ベスト8</t>
    <phoneticPr fontId="1"/>
  </si>
  <si>
    <t>ベスト３２</t>
    <phoneticPr fontId="1"/>
  </si>
  <si>
    <t>２位</t>
    <rPh sb="1" eb="2">
      <t>イ</t>
    </rPh>
    <phoneticPr fontId="1"/>
  </si>
  <si>
    <t>ベスト１６</t>
    <phoneticPr fontId="1"/>
  </si>
  <si>
    <t>優勝</t>
    <rPh sb="0" eb="2">
      <t>ユウショウ</t>
    </rPh>
    <phoneticPr fontId="1"/>
  </si>
  <si>
    <t>ベスト８</t>
    <phoneticPr fontId="1"/>
  </si>
  <si>
    <t>④参加ペア（選手）数　１５以下</t>
    <rPh sb="1" eb="3">
      <t>サンカ</t>
    </rPh>
    <rPh sb="6" eb="8">
      <t>センシュ</t>
    </rPh>
    <rPh sb="9" eb="10">
      <t>スウ</t>
    </rPh>
    <rPh sb="13" eb="15">
      <t>イカ</t>
    </rPh>
    <phoneticPr fontId="1"/>
  </si>
  <si>
    <t>Ex</t>
  </si>
  <si>
    <t>Sp</t>
  </si>
  <si>
    <t xml:space="preserve"> 全日本ミックス選手権大会</t>
  </si>
  <si>
    <t xml:space="preserve"> 各支部シングルス選手権大会</t>
  </si>
  <si>
    <t xml:space="preserve"> ハイスクールジャパンカップ（シングルス）</t>
  </si>
  <si>
    <t xml:space="preserve"> 各支部中学校シングルス選手権大会</t>
  </si>
  <si>
    <t>最大認定数</t>
  </si>
  <si>
    <t>最大認定数</t>
    <rPh sb="0" eb="2">
      <t>サイダイ</t>
    </rPh>
    <rPh sb="2" eb="4">
      <t>ニンテイ</t>
    </rPh>
    <rPh sb="4" eb="5">
      <t>スウ</t>
    </rPh>
    <phoneticPr fontId="1"/>
  </si>
  <si>
    <t>リスト</t>
    <phoneticPr fontId="1"/>
  </si>
  <si>
    <t>検索名</t>
    <rPh sb="0" eb="2">
      <t>ケンサク</t>
    </rPh>
    <rPh sb="2" eb="3">
      <t>メイ</t>
    </rPh>
    <phoneticPr fontId="1"/>
  </si>
  <si>
    <t>種別＿一般男女</t>
  </si>
  <si>
    <t>種別＿一般男女</t>
    <rPh sb="0" eb="2">
      <t>シュベツ</t>
    </rPh>
    <rPh sb="3" eb="5">
      <t>イッパン</t>
    </rPh>
    <rPh sb="5" eb="7">
      <t>ダンジョ</t>
    </rPh>
    <phoneticPr fontId="1"/>
  </si>
  <si>
    <t>種別＿35</t>
  </si>
  <si>
    <t>種別＿45</t>
  </si>
  <si>
    <t>種別＿大学</t>
  </si>
  <si>
    <t>種別＿高校</t>
  </si>
  <si>
    <t>種別＿中学</t>
  </si>
  <si>
    <t>種別＿35</t>
    <phoneticPr fontId="1"/>
  </si>
  <si>
    <t>種別＿45</t>
    <phoneticPr fontId="1"/>
  </si>
  <si>
    <t>種別＿大学</t>
    <rPh sb="3" eb="5">
      <t>ダイガク</t>
    </rPh>
    <phoneticPr fontId="1"/>
  </si>
  <si>
    <t>種別＿高校</t>
    <rPh sb="3" eb="5">
      <t>コウコウ</t>
    </rPh>
    <phoneticPr fontId="1"/>
  </si>
  <si>
    <t>種別＿中学</t>
    <rPh sb="3" eb="5">
      <t>チュウガク</t>
    </rPh>
    <phoneticPr fontId="1"/>
  </si>
  <si>
    <t>種別＿小学</t>
  </si>
  <si>
    <t>種別＿小学</t>
    <rPh sb="3" eb="5">
      <t>ショウガク</t>
    </rPh>
    <phoneticPr fontId="1"/>
  </si>
  <si>
    <t>種別＿JOC杯</t>
  </si>
  <si>
    <t>種別＿JOC杯</t>
    <rPh sb="6" eb="7">
      <t>ハイ</t>
    </rPh>
    <phoneticPr fontId="1"/>
  </si>
  <si>
    <t>種別＿ｼﾞｭﾆｱ</t>
    <phoneticPr fontId="1"/>
  </si>
  <si>
    <t>種別＿シニア</t>
  </si>
  <si>
    <t>種別＿シニア</t>
    <phoneticPr fontId="1"/>
  </si>
  <si>
    <t>種別＿ｼﾞｬﾊﾟﾝｶｯﾌﾟ</t>
  </si>
  <si>
    <t>種別＿ｼﾞｬﾊﾟﾝｶｯﾌﾟ</t>
    <phoneticPr fontId="1"/>
  </si>
  <si>
    <t xml:space="preserve"> 東・西日本選手権大会</t>
    <phoneticPr fontId="1"/>
  </si>
  <si>
    <t>種別＿一般男女</t>
    <phoneticPr fontId="1"/>
  </si>
  <si>
    <t xml:space="preserve"> 全日本選手権大会</t>
    <phoneticPr fontId="1"/>
  </si>
  <si>
    <t>種別＿高校</t>
    <phoneticPr fontId="1"/>
  </si>
  <si>
    <t>種別＿中学</t>
    <phoneticPr fontId="1"/>
  </si>
  <si>
    <t>種別＿小学</t>
    <phoneticPr fontId="1"/>
  </si>
  <si>
    <t>種別＿JOC杯</t>
    <phoneticPr fontId="1"/>
  </si>
  <si>
    <t>結果</t>
    <rPh sb="0" eb="2">
      <t>ケッカ</t>
    </rPh>
    <phoneticPr fontId="1"/>
  </si>
  <si>
    <t>認定級</t>
    <phoneticPr fontId="1"/>
  </si>
  <si>
    <t>認定級（15ペア以内でも適用してしまう）</t>
    <rPh sb="0" eb="2">
      <t>ニンテイ</t>
    </rPh>
    <rPh sb="2" eb="3">
      <t>キュウ</t>
    </rPh>
    <rPh sb="8" eb="10">
      <t>イナイ</t>
    </rPh>
    <rPh sb="12" eb="14">
      <t>テキヨウ</t>
    </rPh>
    <phoneticPr fontId="1"/>
  </si>
  <si>
    <t>種別＿ｼﾞｭﾆｱ</t>
  </si>
  <si>
    <t>以下から選んでください。</t>
    <rPh sb="0" eb="2">
      <t>イカ</t>
    </rPh>
    <rPh sb="4" eb="5">
      <t>エラ</t>
    </rPh>
    <phoneticPr fontId="1"/>
  </si>
  <si>
    <t>以下から選んでください。</t>
    <phoneticPr fontId="1"/>
  </si>
  <si>
    <t xml:space="preserve"> 全日本学生シングルス選手権大会</t>
    <rPh sb="14" eb="16">
      <t>タイカイ</t>
    </rPh>
    <phoneticPr fontId="1"/>
  </si>
  <si>
    <t xml:space="preserve"> 各支部高校選手権大会地区予選</t>
    <rPh sb="9" eb="11">
      <t>タイカイ</t>
    </rPh>
    <phoneticPr fontId="1"/>
  </si>
  <si>
    <t xml:space="preserve"> 各支部高校新人戦大会</t>
    <rPh sb="9" eb="11">
      <t>タイカイ</t>
    </rPh>
    <phoneticPr fontId="1"/>
  </si>
  <si>
    <t xml:space="preserve"> 各支部高校新人戦大会地区予選</t>
    <rPh sb="9" eb="11">
      <t>タイカイ</t>
    </rPh>
    <phoneticPr fontId="1"/>
  </si>
  <si>
    <t xml:space="preserve"> 都道府県対抗全日本中学生大会（ダブルス）</t>
    <rPh sb="13" eb="15">
      <t>タイカイ</t>
    </rPh>
    <phoneticPr fontId="1"/>
  </si>
  <si>
    <t xml:space="preserve"> 都道府県対抗全日本中学生大会（シングルス）</t>
    <rPh sb="13" eb="15">
      <t>タイカイ</t>
    </rPh>
    <phoneticPr fontId="1"/>
  </si>
  <si>
    <t xml:space="preserve"> 各支部中学校新人戦大会</t>
    <rPh sb="10" eb="12">
      <t>タイカイ</t>
    </rPh>
    <phoneticPr fontId="1"/>
  </si>
  <si>
    <t xml:space="preserve"> 全日本小学生選手権大会</t>
    <rPh sb="10" eb="12">
      <t>タイカイ</t>
    </rPh>
    <phoneticPr fontId="1"/>
  </si>
  <si>
    <t xml:space="preserve"> Ｕ－２０ダブルス大会</t>
    <rPh sb="9" eb="11">
      <t>タイカイ</t>
    </rPh>
    <phoneticPr fontId="1"/>
  </si>
  <si>
    <t xml:space="preserve"> Ｕ－１７ダブルス大会</t>
    <rPh sb="9" eb="11">
      <t>タイカイ</t>
    </rPh>
    <phoneticPr fontId="1"/>
  </si>
  <si>
    <t xml:space="preserve"> Ｕ－１４ダブルス大会</t>
    <rPh sb="9" eb="11">
      <t>タイカイ</t>
    </rPh>
    <phoneticPr fontId="1"/>
  </si>
  <si>
    <t xml:space="preserve"> Ｕ－２０シングルス大会</t>
    <rPh sb="10" eb="12">
      <t>タイカイ</t>
    </rPh>
    <phoneticPr fontId="1"/>
  </si>
  <si>
    <t xml:space="preserve"> Ｕ－１７シングルス大会</t>
    <rPh sb="10" eb="12">
      <t>タイカイ</t>
    </rPh>
    <phoneticPr fontId="1"/>
  </si>
  <si>
    <t xml:space="preserve"> Ｕ－１４シングルス大会</t>
    <rPh sb="10" eb="12">
      <t>タイカイ</t>
    </rPh>
    <phoneticPr fontId="1"/>
  </si>
  <si>
    <t xml:space="preserve"> 全日本シニア選手権大会</t>
    <rPh sb="10" eb="12">
      <t>タイカイ</t>
    </rPh>
    <phoneticPr fontId="1"/>
  </si>
  <si>
    <t xml:space="preserve"> 東・西日本シニア選手権大会</t>
    <rPh sb="12" eb="14">
      <t>タイカイ</t>
    </rPh>
    <phoneticPr fontId="1"/>
  </si>
  <si>
    <t xml:space="preserve"> 各ブロック・シニア選手権大会</t>
    <rPh sb="13" eb="15">
      <t>タイカイ</t>
    </rPh>
    <phoneticPr fontId="1"/>
  </si>
  <si>
    <t xml:space="preserve"> 各支部シニア選手権大会</t>
    <rPh sb="10" eb="12">
      <t>タイカイ</t>
    </rPh>
    <phoneticPr fontId="1"/>
  </si>
  <si>
    <r>
      <rPr>
        <sz val="24"/>
        <color theme="1"/>
        <rFont val="HGP創英角ｺﾞｼｯｸUB"/>
        <family val="3"/>
        <charset val="128"/>
      </rPr>
      <t>等級認定検索システム</t>
    </r>
    <r>
      <rPr>
        <sz val="14"/>
        <color theme="1"/>
        <rFont val="ＭＳ Ｐゴシック"/>
        <family val="2"/>
        <scheme val="minor"/>
      </rPr>
      <t xml:space="preserve">
※白いセルに，種別⇒大会名⇒出場ペア数⇒結果順に入力してください。</t>
    </r>
    <rPh sb="0" eb="2">
      <t>トウキュウ</t>
    </rPh>
    <rPh sb="2" eb="4">
      <t>ニンテイ</t>
    </rPh>
    <rPh sb="4" eb="6">
      <t>ケンサク</t>
    </rPh>
    <rPh sb="13" eb="14">
      <t>シロ</t>
    </rPh>
    <rPh sb="19" eb="21">
      <t>シュベツ</t>
    </rPh>
    <rPh sb="22" eb="24">
      <t>タイカイ</t>
    </rPh>
    <rPh sb="24" eb="25">
      <t>メイ</t>
    </rPh>
    <rPh sb="26" eb="28">
      <t>シュツジョウ</t>
    </rPh>
    <rPh sb="30" eb="31">
      <t>スウ</t>
    </rPh>
    <rPh sb="32" eb="34">
      <t>ケッカ</t>
    </rPh>
    <rPh sb="34" eb="35">
      <t>ジュン</t>
    </rPh>
    <rPh sb="36" eb="38">
      <t>ニュウリョク</t>
    </rPh>
    <phoneticPr fontId="1"/>
  </si>
  <si>
    <t>※数式の内容です。変更する場合は参考にしてください。
A3の種別とB3の大会名からVLOOKUPでX列～AE列を検索し，E3～K3に出場ペア数が十分に多い場合の認定基準を出しています。
C3の出場ペア数と最大認定数の数をくらべて，L３～Q3に，注2・注3に基づく認定基準を出しています。
D3の結果とL３～Q3をIF関数でくらべ，R3に認定級を出しています。
出場ペア数が15ペア以内の場合は4級以外が該当なしと表示するようにして，S3に認定級を出しています</t>
    <rPh sb="1" eb="3">
      <t>スウシキ</t>
    </rPh>
    <rPh sb="4" eb="6">
      <t>ナイヨウ</t>
    </rPh>
    <rPh sb="9" eb="11">
      <t>ヘンコウ</t>
    </rPh>
    <rPh sb="13" eb="15">
      <t>バアイ</t>
    </rPh>
    <rPh sb="16" eb="18">
      <t>サンコウ</t>
    </rPh>
    <rPh sb="30" eb="32">
      <t>シュベツ</t>
    </rPh>
    <rPh sb="36" eb="38">
      <t>タイカイ</t>
    </rPh>
    <rPh sb="38" eb="39">
      <t>メイ</t>
    </rPh>
    <rPh sb="50" eb="51">
      <t>レツ</t>
    </rPh>
    <rPh sb="54" eb="55">
      <t>レツ</t>
    </rPh>
    <rPh sb="56" eb="58">
      <t>ケンサク</t>
    </rPh>
    <rPh sb="66" eb="68">
      <t>シュツジョウ</t>
    </rPh>
    <rPh sb="70" eb="71">
      <t>スウ</t>
    </rPh>
    <rPh sb="72" eb="74">
      <t>ジュウブン</t>
    </rPh>
    <rPh sb="75" eb="76">
      <t>オオ</t>
    </rPh>
    <rPh sb="77" eb="79">
      <t>バアイ</t>
    </rPh>
    <rPh sb="80" eb="82">
      <t>ニンテイ</t>
    </rPh>
    <rPh sb="82" eb="84">
      <t>キジュン</t>
    </rPh>
    <rPh sb="85" eb="86">
      <t>ダ</t>
    </rPh>
    <rPh sb="96" eb="98">
      <t>シュツジョウ</t>
    </rPh>
    <rPh sb="100" eb="101">
      <t>スウ</t>
    </rPh>
    <rPh sb="102" eb="104">
      <t>サイダイ</t>
    </rPh>
    <rPh sb="104" eb="106">
      <t>ニンテイ</t>
    </rPh>
    <rPh sb="106" eb="107">
      <t>スウ</t>
    </rPh>
    <rPh sb="108" eb="109">
      <t>カズ</t>
    </rPh>
    <rPh sb="122" eb="123">
      <t>チュウ</t>
    </rPh>
    <rPh sb="125" eb="126">
      <t>チュウ</t>
    </rPh>
    <rPh sb="128" eb="129">
      <t>モト</t>
    </rPh>
    <rPh sb="131" eb="133">
      <t>ニンテイ</t>
    </rPh>
    <rPh sb="133" eb="135">
      <t>キジュン</t>
    </rPh>
    <rPh sb="136" eb="137">
      <t>ダ</t>
    </rPh>
    <rPh sb="147" eb="149">
      <t>ケッカ</t>
    </rPh>
    <rPh sb="158" eb="160">
      <t>カンスウ</t>
    </rPh>
    <rPh sb="168" eb="170">
      <t>ニンテイ</t>
    </rPh>
    <rPh sb="170" eb="171">
      <t>キュウ</t>
    </rPh>
    <rPh sb="172" eb="173">
      <t>ダ</t>
    </rPh>
    <rPh sb="180" eb="182">
      <t>シュツジョウ</t>
    </rPh>
    <rPh sb="184" eb="185">
      <t>スウ</t>
    </rPh>
    <rPh sb="190" eb="192">
      <t>イナイ</t>
    </rPh>
    <rPh sb="193" eb="195">
      <t>バアイ</t>
    </rPh>
    <rPh sb="197" eb="198">
      <t>キュウ</t>
    </rPh>
    <rPh sb="198" eb="200">
      <t>イガイ</t>
    </rPh>
    <rPh sb="201" eb="203">
      <t>ガイトウ</t>
    </rPh>
    <rPh sb="206" eb="208">
      <t>ヒョウジ</t>
    </rPh>
    <rPh sb="219" eb="221">
      <t>ニンテイ</t>
    </rPh>
    <rPh sb="221" eb="222">
      <t>キュウ</t>
    </rPh>
    <rPh sb="223" eb="224">
      <t>ダ</t>
    </rPh>
    <phoneticPr fontId="1"/>
  </si>
  <si>
    <t>認定料（合計）</t>
    <rPh sb="2" eb="3">
      <t>リョウ</t>
    </rPh>
    <rPh sb="4" eb="6">
      <t>ゴウケイ</t>
    </rPh>
    <phoneticPr fontId="1"/>
  </si>
  <si>
    <t>認定料（日本連盟）</t>
    <rPh sb="2" eb="3">
      <t>リョウ</t>
    </rPh>
    <rPh sb="4" eb="6">
      <t>ニホン</t>
    </rPh>
    <rPh sb="6" eb="8">
      <t>レンメイ</t>
    </rPh>
    <phoneticPr fontId="1"/>
  </si>
  <si>
    <t>認定料（支部）</t>
    <rPh sb="2" eb="3">
      <t>リョウ</t>
    </rPh>
    <rPh sb="4" eb="6">
      <t>シブ</t>
    </rPh>
    <phoneticPr fontId="1"/>
  </si>
  <si>
    <t>名誉指導員</t>
    <rPh sb="0" eb="2">
      <t>メイヨ</t>
    </rPh>
    <rPh sb="2" eb="5">
      <t>シドウイン</t>
    </rPh>
    <phoneticPr fontId="1"/>
  </si>
  <si>
    <t>技術等級</t>
    <rPh sb="0" eb="2">
      <t>ギジュツ</t>
    </rPh>
    <rPh sb="2" eb="4">
      <t>トウキュウ</t>
    </rPh>
    <phoneticPr fontId="1"/>
  </si>
  <si>
    <t>Master</t>
    <phoneticPr fontId="1"/>
  </si>
  <si>
    <t>該当なし</t>
    <rPh sb="0" eb="2">
      <t>ガイトウ</t>
    </rPh>
    <phoneticPr fontId="1"/>
  </si>
  <si>
    <t>‐</t>
    <phoneticPr fontId="1"/>
  </si>
  <si>
    <t>以下から選んでください。</t>
  </si>
  <si>
    <t>準優勝</t>
    <rPh sb="0" eb="3">
      <t>ジュンユウショウ</t>
    </rPh>
    <phoneticPr fontId="1"/>
  </si>
  <si>
    <t>ベスト４</t>
  </si>
  <si>
    <t>ベスト８</t>
  </si>
  <si>
    <t>ベスト１６</t>
  </si>
  <si>
    <t>ベスト３２</t>
  </si>
  <si>
    <t>ベスト６４</t>
  </si>
  <si>
    <t>ベスト６４</t>
    <phoneticPr fontId="1"/>
  </si>
  <si>
    <t>結果（数字）</t>
    <rPh sb="0" eb="2">
      <t>ケッカ</t>
    </rPh>
    <rPh sb="3" eb="5">
      <t>スウジ</t>
    </rPh>
    <phoneticPr fontId="1"/>
  </si>
  <si>
    <t>出場</t>
    <rPh sb="0" eb="2">
      <t>シュツジョウ</t>
    </rPh>
    <phoneticPr fontId="1"/>
  </si>
  <si>
    <t>←64以上の数値なら何でもよい</t>
    <rPh sb="3" eb="5">
      <t>イジョウ</t>
    </rPh>
    <rPh sb="6" eb="8">
      <t>スウチ</t>
    </rPh>
    <rPh sb="10" eb="11">
      <t>ナニ</t>
    </rPh>
    <phoneticPr fontId="1"/>
  </si>
  <si>
    <r>
      <t xml:space="preserve">出場ペア数
</t>
    </r>
    <r>
      <rPr>
        <sz val="8"/>
        <color theme="1"/>
        <rFont val="ＭＳ Ｐゴシック"/>
        <family val="3"/>
        <charset val="128"/>
        <scheme val="minor"/>
      </rPr>
      <t>※大会の出場ペア数を入力してください。</t>
    </r>
    <rPh sb="0" eb="2">
      <t>シュツジョウ</t>
    </rPh>
    <rPh sb="4" eb="5">
      <t>スウ</t>
    </rPh>
    <phoneticPr fontId="1"/>
  </si>
  <si>
    <t xml:space="preserve"> 各ブロック小学生選手権大会</t>
    <phoneticPr fontId="1"/>
  </si>
  <si>
    <t>認定料
（日本連盟）</t>
    <rPh sb="2" eb="3">
      <t>リョウ</t>
    </rPh>
    <rPh sb="5" eb="7">
      <t>ニホン</t>
    </rPh>
    <rPh sb="7" eb="9">
      <t>レンメイ</t>
    </rPh>
    <phoneticPr fontId="1"/>
  </si>
  <si>
    <t>認定料
（支部）</t>
    <rPh sb="2" eb="3">
      <t>リョウ</t>
    </rPh>
    <rPh sb="5" eb="7">
      <t>シブ</t>
    </rPh>
    <phoneticPr fontId="1"/>
  </si>
  <si>
    <t>認定料
（合計）</t>
    <rPh sb="2" eb="3">
      <t>リョウ</t>
    </rPh>
    <rPh sb="5" eb="7">
      <t>ゴウケイ</t>
    </rPh>
    <phoneticPr fontId="1"/>
  </si>
  <si>
    <t>2025.4.1改訂</t>
    <rPh sb="8" eb="10">
      <t>カイテイ</t>
    </rPh>
    <phoneticPr fontId="1"/>
  </si>
  <si>
    <t>※各支部を各都道府県と読み替える。</t>
    <rPh sb="1" eb="2">
      <t>カク</t>
    </rPh>
    <rPh sb="2" eb="4">
      <t>シブ</t>
    </rPh>
    <rPh sb="5" eb="6">
      <t>カク</t>
    </rPh>
    <rPh sb="6" eb="10">
      <t>トドウフケン</t>
    </rPh>
    <rPh sb="11" eb="12">
      <t>ヨ</t>
    </rPh>
    <rPh sb="13" eb="14">
      <t>カ</t>
    </rPh>
    <phoneticPr fontId="1"/>
  </si>
  <si>
    <t>②参加ペア（選手）数　３２～６３（１／２）</t>
    <rPh sb="1" eb="3">
      <t>サンカ</t>
    </rPh>
    <rPh sb="6" eb="8">
      <t>センシュ</t>
    </rPh>
    <rPh sb="9" eb="10">
      <t>スウ</t>
    </rPh>
    <phoneticPr fontId="1"/>
  </si>
  <si>
    <t>③参加ペア（選手）数　１６～３１（１／４）</t>
    <rPh sb="1" eb="3">
      <t>サンカ</t>
    </rPh>
    <rPh sb="6" eb="8">
      <t>センシュ</t>
    </rPh>
    <rPh sb="9" eb="10">
      <t>スウ</t>
    </rPh>
    <phoneticPr fontId="1"/>
  </si>
  <si>
    <t xml:space="preserve"> 各ブロック小学生選手権大会</t>
    <rPh sb="6" eb="7">
      <t>ショウ</t>
    </rPh>
    <rPh sb="8" eb="9">
      <t>セイ</t>
    </rPh>
    <phoneticPr fontId="1"/>
  </si>
  <si>
    <t>大会実績に基づく認定基準</t>
    <rPh sb="0" eb="2">
      <t>タイカイ</t>
    </rPh>
    <rPh sb="2" eb="4">
      <t>ジッセキ</t>
    </rPh>
    <rPh sb="5" eb="6">
      <t>モト</t>
    </rPh>
    <rPh sb="8" eb="10">
      <t>ニンテイ</t>
    </rPh>
    <rPh sb="10" eb="12">
      <t>キジュン</t>
    </rPh>
    <phoneticPr fontId="1"/>
  </si>
  <si>
    <t>ｼﾞｭﾆｱ</t>
  </si>
  <si>
    <t>ｼﾞｬﾊﾟﾝｶｯﾌﾟ</t>
  </si>
  <si>
    <t>出場数が最大認定数（１番右側の数字）の１／２に満たない場合、１／２以上で等倍に満たない場合は全ての認定数を１／４とする。</t>
    <rPh sb="0" eb="2">
      <t>シュツジョウ</t>
    </rPh>
    <rPh sb="2" eb="3">
      <t>スウ</t>
    </rPh>
    <rPh sb="4" eb="6">
      <t>サイダイ</t>
    </rPh>
    <rPh sb="6" eb="8">
      <t>ニンテイ</t>
    </rPh>
    <rPh sb="8" eb="9">
      <t>スウ</t>
    </rPh>
    <rPh sb="11" eb="12">
      <t>バン</t>
    </rPh>
    <rPh sb="12" eb="14">
      <t>ミギガワ</t>
    </rPh>
    <rPh sb="15" eb="17">
      <t>スウジ</t>
    </rPh>
    <rPh sb="23" eb="24">
      <t>ミ</t>
    </rPh>
    <rPh sb="27" eb="29">
      <t>バアイ</t>
    </rPh>
    <rPh sb="33" eb="35">
      <t>イジョウ</t>
    </rPh>
    <rPh sb="36" eb="37">
      <t>トウ</t>
    </rPh>
    <rPh sb="37" eb="38">
      <t>バイ</t>
    </rPh>
    <rPh sb="46" eb="47">
      <t>スベ</t>
    </rPh>
    <rPh sb="49" eb="51">
      <t>ニンテイ</t>
    </rPh>
    <rPh sb="51" eb="52">
      <t>スウ</t>
    </rPh>
    <phoneticPr fontId="1"/>
  </si>
  <si>
    <t>各都道府県が指定した全日本選手権大会予選会（兼ねる大会も含む）においてのみ、参加数に関わらず各枠内の権利を得た選手にSp認定が適用される。ただし、該当大会にSp以上の資格をもった選手が出場枠数以上参加していること。</t>
    <rPh sb="0" eb="1">
      <t>カク</t>
    </rPh>
    <rPh sb="1" eb="5">
      <t>トドウフケン</t>
    </rPh>
    <rPh sb="6" eb="8">
      <t>シテイ</t>
    </rPh>
    <rPh sb="10" eb="18">
      <t>ゼンニホンセンシュケンタイカイ</t>
    </rPh>
    <rPh sb="18" eb="21">
      <t>ヨセンカイ</t>
    </rPh>
    <rPh sb="22" eb="23">
      <t>カ</t>
    </rPh>
    <rPh sb="25" eb="27">
      <t>タイカイ</t>
    </rPh>
    <rPh sb="28" eb="29">
      <t>フク</t>
    </rPh>
    <rPh sb="42" eb="43">
      <t>カカ</t>
    </rPh>
    <rPh sb="46" eb="47">
      <t>カク</t>
    </rPh>
    <rPh sb="47" eb="49">
      <t>ワクナイ</t>
    </rPh>
    <rPh sb="50" eb="52">
      <t>ケンリ</t>
    </rPh>
    <rPh sb="53" eb="54">
      <t>エ</t>
    </rPh>
    <rPh sb="55" eb="57">
      <t>センシュ</t>
    </rPh>
    <rPh sb="60" eb="62">
      <t>ニンテイ</t>
    </rPh>
    <rPh sb="63" eb="65">
      <t>テキヨウ</t>
    </rPh>
    <rPh sb="73" eb="75">
      <t>ガイトウ</t>
    </rPh>
    <rPh sb="75" eb="77">
      <t>タイカイ</t>
    </rPh>
    <rPh sb="80" eb="82">
      <t>イジョウ</t>
    </rPh>
    <rPh sb="83" eb="85">
      <t>シカク</t>
    </rPh>
    <rPh sb="89" eb="91">
      <t>センシュ</t>
    </rPh>
    <rPh sb="92" eb="94">
      <t>シュツジョウ</t>
    </rPh>
    <rPh sb="94" eb="95">
      <t>ワク</t>
    </rPh>
    <rPh sb="95" eb="96">
      <t>スウ</t>
    </rPh>
    <rPh sb="96" eb="98">
      <t>イジョウ</t>
    </rPh>
    <rPh sb="98" eb="100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</si>
</sst>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E+00"/>
    <numFmt numFmtId="177" formatCode="0_ "/>
  </numFmts>
  <fonts count="2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24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aj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0.5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6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3" fillId="0" borderId="0" xfId="0" applyFont="1" applyAlignment="1">
      <alignment horizontal="center" vertical="center" shrinkToFit="1"/>
    </xf>
    <xf numFmtId="0" fontId="0" fillId="2" borderId="0" xfId="0" applyFill="1"/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0" xfId="0" applyFont="1" applyFill="1"/>
    <xf numFmtId="0" fontId="0" fillId="4" borderId="0" xfId="0" applyFill="1"/>
    <xf numFmtId="0" fontId="2" fillId="0" borderId="0" xfId="0" applyFont="1" applyAlignment="1">
      <alignment horizontal="left" vertical="top" shrinkToFit="1"/>
    </xf>
    <xf numFmtId="0" fontId="9" fillId="4" borderId="0" xfId="0" applyFont="1" applyFill="1"/>
    <xf numFmtId="0" fontId="4" fillId="4" borderId="0" xfId="0" applyFont="1" applyFill="1" applyAlignment="1">
      <alignment horizontal="left"/>
    </xf>
    <xf numFmtId="0" fontId="0" fillId="0" borderId="0" xfId="0" applyAlignment="1">
      <alignment vertical="top"/>
    </xf>
    <xf numFmtId="0" fontId="4" fillId="3" borderId="3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3" borderId="37" xfId="0" applyNumberFormat="1" applyFont="1" applyFill="1" applyBorder="1" applyAlignment="1">
      <alignment horizontal="center" vertical="center" wrapText="1"/>
    </xf>
    <xf numFmtId="5" fontId="5" fillId="3" borderId="38" xfId="0" applyNumberFormat="1" applyFont="1" applyFill="1" applyBorder="1" applyAlignment="1">
      <alignment horizontal="center" vertical="center"/>
    </xf>
    <xf numFmtId="5" fontId="5" fillId="3" borderId="39" xfId="0" applyNumberFormat="1" applyFont="1" applyFill="1" applyBorder="1" applyAlignment="1">
      <alignment horizontal="center" vertical="center"/>
    </xf>
    <xf numFmtId="5" fontId="5" fillId="3" borderId="40" xfId="0" applyNumberFormat="1" applyFont="1" applyFill="1" applyBorder="1" applyAlignment="1">
      <alignment horizontal="center" vertical="center"/>
    </xf>
    <xf numFmtId="0" fontId="10" fillId="4" borderId="0" xfId="0" applyFont="1" applyFill="1"/>
    <xf numFmtId="0" fontId="4" fillId="2" borderId="6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/>
    <xf numFmtId="177" fontId="10" fillId="4" borderId="29" xfId="0" applyNumberFormat="1" applyFont="1" applyFill="1" applyBorder="1"/>
    <xf numFmtId="0" fontId="10" fillId="4" borderId="41" xfId="0" applyFont="1" applyFill="1" applyBorder="1"/>
    <xf numFmtId="177" fontId="10" fillId="4" borderId="42" xfId="0" applyNumberFormat="1" applyFont="1" applyFill="1" applyBorder="1"/>
    <xf numFmtId="0" fontId="10" fillId="4" borderId="10" xfId="0" applyFont="1" applyFill="1" applyBorder="1"/>
    <xf numFmtId="177" fontId="10" fillId="4" borderId="8" xfId="0" applyNumberFormat="1" applyFont="1" applyFill="1" applyBorder="1"/>
    <xf numFmtId="0" fontId="0" fillId="0" borderId="9" xfId="0" applyBorder="1"/>
    <xf numFmtId="0" fontId="0" fillId="0" borderId="28" xfId="0" applyBorder="1"/>
    <xf numFmtId="0" fontId="0" fillId="0" borderId="29" xfId="0" applyBorder="1"/>
    <xf numFmtId="0" fontId="0" fillId="0" borderId="41" xfId="0" applyBorder="1"/>
    <xf numFmtId="5" fontId="0" fillId="0" borderId="0" xfId="0" applyNumberFormat="1"/>
    <xf numFmtId="5" fontId="0" fillId="0" borderId="42" xfId="0" applyNumberFormat="1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4" fillId="3" borderId="21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1" fillId="4" borderId="0" xfId="0" applyFont="1" applyFill="1"/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right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center" vertical="center" shrinkToFit="1"/>
    </xf>
    <xf numFmtId="0" fontId="18" fillId="0" borderId="0" xfId="0" applyFont="1"/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4" borderId="26" xfId="0" applyFont="1" applyFill="1" applyBorder="1" applyAlignment="1">
      <alignment horizontal="left" wrapText="1"/>
    </xf>
    <xf numFmtId="0" fontId="4" fillId="4" borderId="26" xfId="0" applyFont="1" applyFill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 shrinkToFit="1"/>
    </xf>
    <xf numFmtId="0" fontId="20" fillId="0" borderId="19" xfId="0" applyFont="1" applyBorder="1" applyAlignment="1">
      <alignment horizontal="right" vertical="center"/>
    </xf>
    <xf numFmtId="0" fontId="20" fillId="0" borderId="26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50" xfId="0" applyFont="1" applyBorder="1" applyAlignment="1">
      <alignment vertical="center" shrinkToFit="1"/>
    </xf>
    <xf numFmtId="0" fontId="3" fillId="0" borderId="50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F401-BEF3-4DDC-9BF4-5C7EEEF93063}">
  <sheetPr>
    <tabColor rgb="FFFF0000"/>
    <pageSetUpPr fitToPage="1"/>
  </sheetPr>
  <dimension ref="A1:AN74"/>
  <sheetViews>
    <sheetView tabSelected="1" view="pageBreakPreview" zoomScale="73" zoomScaleNormal="73" zoomScaleSheetLayoutView="73" workbookViewId="0">
      <selection sqref="A1:T1"/>
    </sheetView>
  </sheetViews>
  <sheetFormatPr defaultRowHeight="13.2"/>
  <cols>
    <col min="1" max="1" width="21.21875" bestFit="1" customWidth="1"/>
    <col min="2" max="2" width="53.109375" customWidth="1"/>
    <col min="3" max="4" width="15.77734375" customWidth="1"/>
    <col min="5" max="5" width="11.33203125" hidden="1" customWidth="1"/>
    <col min="6" max="19" width="9" hidden="1" customWidth="1"/>
    <col min="20" max="20" width="15.6640625" customWidth="1"/>
    <col min="21" max="23" width="15.88671875" customWidth="1"/>
    <col min="24" max="24" width="24.109375" customWidth="1"/>
    <col min="25" max="26" width="17.33203125" customWidth="1"/>
    <col min="27" max="27" width="42.44140625" customWidth="1"/>
    <col min="28" max="28" width="26.21875" customWidth="1"/>
    <col min="29" max="36" width="9" customWidth="1"/>
    <col min="37" max="37" width="14.109375" customWidth="1"/>
    <col min="38" max="38" width="18.109375" bestFit="1" customWidth="1"/>
    <col min="39" max="40" width="13.88671875" bestFit="1" customWidth="1"/>
  </cols>
  <sheetData>
    <row r="1" spans="1:40" ht="73.5" customHeight="1" thickBot="1">
      <c r="A1" s="67" t="s">
        <v>142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13"/>
      <c r="V1" s="13"/>
      <c r="W1" s="49" t="s">
        <v>168</v>
      </c>
      <c r="X1" s="6"/>
      <c r="Y1" t="s">
        <v>88</v>
      </c>
      <c r="Z1" t="s">
        <v>60</v>
      </c>
      <c r="AA1" s="69" t="s">
        <v>143</v>
      </c>
      <c r="AB1" s="70"/>
      <c r="AC1" s="70"/>
      <c r="AD1" s="70"/>
      <c r="AE1" s="70"/>
      <c r="AF1" s="70"/>
      <c r="AG1" s="70"/>
      <c r="AH1" s="70"/>
      <c r="AI1" s="71"/>
      <c r="AK1" s="14"/>
    </row>
    <row r="2" spans="1:40" ht="45" customHeight="1">
      <c r="A2" s="38" t="s">
        <v>10</v>
      </c>
      <c r="B2" s="39" t="s">
        <v>11</v>
      </c>
      <c r="C2" s="40" t="s">
        <v>163</v>
      </c>
      <c r="D2" s="41" t="s">
        <v>118</v>
      </c>
      <c r="E2" s="5" t="s">
        <v>160</v>
      </c>
      <c r="F2" s="5" t="s">
        <v>86</v>
      </c>
      <c r="G2" s="5" t="s">
        <v>80</v>
      </c>
      <c r="H2" s="5" t="s">
        <v>81</v>
      </c>
      <c r="I2" s="5" t="s">
        <v>3</v>
      </c>
      <c r="J2" s="5" t="s">
        <v>5</v>
      </c>
      <c r="K2" s="5" t="s">
        <v>7</v>
      </c>
      <c r="L2" s="5" t="s">
        <v>9</v>
      </c>
      <c r="M2" s="5" t="str">
        <f>IF(A3="種別＿シニア","S-Ex","Ex")</f>
        <v>Ex</v>
      </c>
      <c r="N2" s="5" t="str">
        <f>IF(A3="種別＿シニア","S-Sp","Sp")</f>
        <v>Sp</v>
      </c>
      <c r="O2" s="5" t="s">
        <v>3</v>
      </c>
      <c r="P2" s="5" t="s">
        <v>5</v>
      </c>
      <c r="Q2" s="5" t="s">
        <v>7</v>
      </c>
      <c r="R2" s="5" t="s">
        <v>9</v>
      </c>
      <c r="S2" s="5" t="s">
        <v>120</v>
      </c>
      <c r="T2" s="15" t="s">
        <v>119</v>
      </c>
      <c r="U2" s="46" t="s">
        <v>165</v>
      </c>
      <c r="V2" s="47" t="s">
        <v>166</v>
      </c>
      <c r="W2" s="48" t="s">
        <v>167</v>
      </c>
      <c r="X2" s="7"/>
      <c r="Y2" t="s">
        <v>10</v>
      </c>
      <c r="Z2" t="s">
        <v>10</v>
      </c>
      <c r="AA2" t="s">
        <v>11</v>
      </c>
      <c r="AB2" t="s">
        <v>89</v>
      </c>
      <c r="AC2" t="s">
        <v>80</v>
      </c>
      <c r="AD2" t="s">
        <v>81</v>
      </c>
      <c r="AE2" t="s">
        <v>3</v>
      </c>
      <c r="AF2" t="s">
        <v>5</v>
      </c>
      <c r="AG2" t="s">
        <v>7</v>
      </c>
      <c r="AH2" t="s">
        <v>9</v>
      </c>
      <c r="AI2" t="s">
        <v>87</v>
      </c>
      <c r="AK2" s="29" t="s">
        <v>148</v>
      </c>
      <c r="AL2" s="30" t="s">
        <v>145</v>
      </c>
      <c r="AM2" s="30" t="s">
        <v>146</v>
      </c>
      <c r="AN2" s="31" t="s">
        <v>144</v>
      </c>
    </row>
    <row r="3" spans="1:40" ht="63" customHeight="1">
      <c r="A3" s="42"/>
      <c r="B3" s="43"/>
      <c r="C3" s="43"/>
      <c r="D3" s="44"/>
      <c r="E3" s="22" t="e">
        <f>VLOOKUP($D$3,E6:F13,2,FALSE)</f>
        <v>#N/A</v>
      </c>
      <c r="F3" s="16" t="e">
        <f>VLOOKUP(A3&amp;B3,AB3:AI70,8,FALSE)</f>
        <v>#N/A</v>
      </c>
      <c r="G3" s="16" t="e">
        <f>VLOOKUP($A$3&amp;$B$3,$AB$3:$AI$70,2,FALSE)</f>
        <v>#N/A</v>
      </c>
      <c r="H3" s="16" t="e">
        <f>VLOOKUP($A$3&amp;$B$3,$AB$3:$AI$70,3,FALSE)</f>
        <v>#N/A</v>
      </c>
      <c r="I3" s="16" t="e">
        <f>VLOOKUP($A$3&amp;$B$3,$AB$3:$AI$70,4,FALSE)</f>
        <v>#N/A</v>
      </c>
      <c r="J3" s="16" t="e">
        <f>VLOOKUP($A$3&amp;$B$3,$AB$3:$AI$70,5,FALSE)</f>
        <v>#N/A</v>
      </c>
      <c r="K3" s="16" t="e">
        <f>VLOOKUP($A$3&amp;$B$3,$AB$3:$AI$70,6,FALSE)</f>
        <v>#N/A</v>
      </c>
      <c r="L3" s="16" t="e">
        <f>VLOOKUP($A$3&amp;$B$3,$AB$3:$AI$70,7,FALSE)</f>
        <v>#N/A</v>
      </c>
      <c r="M3" s="16" t="e">
        <f>IF($C$3&gt;=$F$3*2,G3,IF($C$3&gt;=$F$3,G3*0.5,IF($C$3&gt;=$F$3*0.5,G3*0.25,0)))</f>
        <v>#N/A</v>
      </c>
      <c r="N3" s="16" t="e">
        <f>IF($C$3&gt;=$F$3*2,H3,IF($C$3&gt;=$F$3,H3*0.5,IF($C$3&gt;=$F$3*0.5,H3*0.25,0)))</f>
        <v>#N/A</v>
      </c>
      <c r="O3" s="16" t="e">
        <f>IF($C$3&gt;=$F$3*2,I3,IF($C$3&gt;=$F$3,I3*0.5,IF($C$3&gt;=$F$3*0.5,I3*0.25,0)))</f>
        <v>#N/A</v>
      </c>
      <c r="P3" s="16" t="e">
        <f>IF($C$3&gt;=$F$3*2,J3,IF($C$3&gt;=$F$3,J3*0.5,IF($C$3&gt;=$F$3*0.5,J3*0.25,0)))</f>
        <v>#N/A</v>
      </c>
      <c r="Q3" s="16" t="e">
        <f>IF($C$3&gt;=$F$3*2,K3,IF($C$3&gt;=$F$3,K3*0.5,IF($C$3&gt;=$F$3*0.5,K3*0.25,0)))</f>
        <v>#N/A</v>
      </c>
      <c r="R3" s="16" t="e">
        <f>IF($C$3&gt;=$F$3*2,L3,IF($C$3&gt;=$F$3,L3*0.5,IF($C$3&gt;=$F$3*0.5,L3*0.25,IF(L3="出場","出場",0))))</f>
        <v>#N/A</v>
      </c>
      <c r="S3" s="16" t="e">
        <f>IF($E$3&lt;=M3,M2,IF($E$3&lt;=N3,N2,IF($E$3&lt;=O3,O2,IF($E$3&lt;=P3,P2,IF($E$3&lt;=Q3,Q2,IF(L3="出場","4級","該当なし"))))))</f>
        <v>#N/A</v>
      </c>
      <c r="T3" s="17" t="str">
        <f>IFERROR(IF(C3&gt;=16,S3,IF(S3="4級","4級","ペア数に満たないので適用しない")),"")</f>
        <v/>
      </c>
      <c r="U3" s="18" t="str">
        <f>IF(T3="","",IF(T3="ペア数に満たないので適用しない","",VLOOKUP($T$3,$AK$3:$AN$13,2,FALSE)))</f>
        <v/>
      </c>
      <c r="V3" s="19" t="str">
        <f>IF(T3="","",IF(T3="ペア数に満たないので適用しない","",VLOOKUP($T$3,$AK$3:$AN$13,3,FALSE)))</f>
        <v/>
      </c>
      <c r="W3" s="20" t="str">
        <f>IF(T3="","",IF(T3="ペア数に満たないので適用しない","",VLOOKUP($T$3,$AK$3:$AN$13,4,FALSE)))</f>
        <v/>
      </c>
      <c r="X3" s="8"/>
      <c r="Y3" s="52" t="s">
        <v>91</v>
      </c>
      <c r="Z3" s="52" t="s">
        <v>112</v>
      </c>
      <c r="AA3" s="52" t="s">
        <v>113</v>
      </c>
      <c r="AB3" s="52" t="str">
        <f>Z3&amp;AA3</f>
        <v>種別＿一般男女 全日本選手権大会</v>
      </c>
      <c r="AC3" s="52">
        <v>32</v>
      </c>
      <c r="AD3" s="52"/>
      <c r="AE3" s="52"/>
      <c r="AF3" s="52"/>
      <c r="AG3" s="52"/>
      <c r="AH3" s="52"/>
      <c r="AI3" s="52">
        <v>32</v>
      </c>
      <c r="AK3" s="32" t="s">
        <v>147</v>
      </c>
      <c r="AL3" s="33">
        <v>20000</v>
      </c>
      <c r="AM3" s="33">
        <v>10000</v>
      </c>
      <c r="AN3" s="34">
        <f>AL3+AM3</f>
        <v>30000</v>
      </c>
    </row>
    <row r="4" spans="1:40">
      <c r="A4" s="21" t="s">
        <v>122</v>
      </c>
      <c r="B4" s="21" t="s">
        <v>123</v>
      </c>
      <c r="C4" s="21"/>
      <c r="D4" s="21" t="s">
        <v>152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0"/>
      <c r="V4" s="10"/>
      <c r="W4" s="10"/>
      <c r="Y4" s="52" t="s">
        <v>97</v>
      </c>
      <c r="Z4" s="52" t="s">
        <v>90</v>
      </c>
      <c r="AA4" s="52" t="s">
        <v>15</v>
      </c>
      <c r="AB4" s="52" t="str">
        <f t="shared" ref="AB4:AB68" si="0">Z4&amp;AA4</f>
        <v>種別＿一般男女 全日本社会人選手権大会</v>
      </c>
      <c r="AC4" s="52">
        <v>16</v>
      </c>
      <c r="AD4" s="52">
        <v>32</v>
      </c>
      <c r="AE4" s="52"/>
      <c r="AF4" s="52"/>
      <c r="AG4" s="52"/>
      <c r="AH4" s="52"/>
      <c r="AI4" s="52">
        <v>32</v>
      </c>
      <c r="AK4" s="32" t="s">
        <v>149</v>
      </c>
      <c r="AL4" s="33">
        <v>20000</v>
      </c>
      <c r="AM4" s="33">
        <v>10000</v>
      </c>
      <c r="AN4" s="34">
        <f t="shared" ref="AN4:AN12" si="1">AL4+AM4</f>
        <v>30000</v>
      </c>
    </row>
    <row r="5" spans="1:40" ht="12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10"/>
      <c r="V5" s="10"/>
      <c r="W5" s="10"/>
      <c r="Y5" s="52" t="s">
        <v>98</v>
      </c>
      <c r="Z5" s="52" t="s">
        <v>90</v>
      </c>
      <c r="AA5" s="52" t="s">
        <v>82</v>
      </c>
      <c r="AB5" s="52" t="str">
        <f t="shared" si="0"/>
        <v>種別＿一般男女 全日本ミックス選手権大会</v>
      </c>
      <c r="AC5" s="52">
        <v>16</v>
      </c>
      <c r="AD5" s="52">
        <v>32</v>
      </c>
      <c r="AE5" s="52"/>
      <c r="AF5" s="52"/>
      <c r="AG5" s="52"/>
      <c r="AH5" s="52"/>
      <c r="AI5" s="52">
        <v>32</v>
      </c>
      <c r="AK5" s="32" t="s">
        <v>80</v>
      </c>
      <c r="AL5" s="33">
        <v>5000</v>
      </c>
      <c r="AM5" s="33">
        <v>4000</v>
      </c>
      <c r="AN5" s="34">
        <f t="shared" si="1"/>
        <v>9000</v>
      </c>
    </row>
    <row r="6" spans="1:40">
      <c r="A6" s="21" t="s">
        <v>91</v>
      </c>
      <c r="B6" s="12" t="s">
        <v>14</v>
      </c>
      <c r="C6" s="21"/>
      <c r="D6" s="21" t="s">
        <v>77</v>
      </c>
      <c r="E6" s="23" t="s">
        <v>77</v>
      </c>
      <c r="F6" s="24">
        <v>1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10"/>
      <c r="V6" s="10"/>
      <c r="W6" s="10"/>
      <c r="Y6" s="52" t="s">
        <v>99</v>
      </c>
      <c r="Z6" s="52" t="s">
        <v>90</v>
      </c>
      <c r="AA6" s="52" t="s">
        <v>16</v>
      </c>
      <c r="AB6" s="52" t="str">
        <f t="shared" si="0"/>
        <v>種別＿一般男女 全日本シングルス選手権大会</v>
      </c>
      <c r="AC6" s="52">
        <v>16</v>
      </c>
      <c r="AD6" s="52">
        <v>32</v>
      </c>
      <c r="AE6" s="52"/>
      <c r="AF6" s="52"/>
      <c r="AG6" s="52"/>
      <c r="AH6" s="52"/>
      <c r="AI6" s="52">
        <v>32</v>
      </c>
      <c r="AK6" s="32" t="s">
        <v>48</v>
      </c>
      <c r="AL6" s="33">
        <v>5000</v>
      </c>
      <c r="AM6" s="33">
        <v>4000</v>
      </c>
      <c r="AN6" s="34">
        <f t="shared" si="1"/>
        <v>9000</v>
      </c>
    </row>
    <row r="7" spans="1:40">
      <c r="A7" s="21" t="s">
        <v>92</v>
      </c>
      <c r="B7" s="12" t="s">
        <v>15</v>
      </c>
      <c r="C7" s="21"/>
      <c r="D7" s="21" t="s">
        <v>153</v>
      </c>
      <c r="E7" s="25" t="s">
        <v>153</v>
      </c>
      <c r="F7" s="26">
        <v>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10"/>
      <c r="V7" s="10"/>
      <c r="W7" s="10"/>
      <c r="Y7" s="52" t="s">
        <v>100</v>
      </c>
      <c r="Z7" s="52" t="s">
        <v>90</v>
      </c>
      <c r="AA7" s="52" t="s">
        <v>17</v>
      </c>
      <c r="AB7" s="52" t="str">
        <f t="shared" si="0"/>
        <v>種別＿一般男女 東・西日本選手権大会</v>
      </c>
      <c r="AC7" s="52">
        <v>8</v>
      </c>
      <c r="AD7" s="52">
        <v>16</v>
      </c>
      <c r="AE7" s="52">
        <v>32</v>
      </c>
      <c r="AF7" s="52"/>
      <c r="AG7" s="52"/>
      <c r="AH7" s="52"/>
      <c r="AI7" s="52">
        <v>32</v>
      </c>
      <c r="AK7" s="32" t="s">
        <v>81</v>
      </c>
      <c r="AL7" s="33">
        <v>3000</v>
      </c>
      <c r="AM7" s="33">
        <v>3000</v>
      </c>
      <c r="AN7" s="34">
        <f t="shared" si="1"/>
        <v>6000</v>
      </c>
    </row>
    <row r="8" spans="1:40">
      <c r="A8" s="21" t="s">
        <v>93</v>
      </c>
      <c r="B8" s="12" t="s">
        <v>82</v>
      </c>
      <c r="C8" s="21"/>
      <c r="D8" s="21" t="s">
        <v>154</v>
      </c>
      <c r="E8" s="25" t="s">
        <v>72</v>
      </c>
      <c r="F8" s="26">
        <v>4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10"/>
      <c r="V8" s="10"/>
      <c r="W8" s="10"/>
      <c r="Y8" s="52" t="s">
        <v>101</v>
      </c>
      <c r="Z8" s="52" t="s">
        <v>90</v>
      </c>
      <c r="AA8" s="52" t="s">
        <v>18</v>
      </c>
      <c r="AB8" s="52" t="str">
        <f t="shared" si="0"/>
        <v>種別＿一般男女 各ブロック選手権大会</v>
      </c>
      <c r="AC8" s="52">
        <v>4</v>
      </c>
      <c r="AD8" s="52">
        <v>8</v>
      </c>
      <c r="AE8" s="52">
        <v>16</v>
      </c>
      <c r="AF8" s="52"/>
      <c r="AG8" s="52"/>
      <c r="AH8" s="52"/>
      <c r="AI8" s="52">
        <v>16</v>
      </c>
      <c r="AK8" s="32" t="s">
        <v>49</v>
      </c>
      <c r="AL8" s="33">
        <v>3000</v>
      </c>
      <c r="AM8" s="33">
        <v>3000</v>
      </c>
      <c r="AN8" s="34">
        <f t="shared" si="1"/>
        <v>6000</v>
      </c>
    </row>
    <row r="9" spans="1:40">
      <c r="A9" s="21" t="s">
        <v>99</v>
      </c>
      <c r="B9" s="12" t="s">
        <v>16</v>
      </c>
      <c r="C9" s="21"/>
      <c r="D9" s="21" t="s">
        <v>155</v>
      </c>
      <c r="E9" s="25" t="s">
        <v>78</v>
      </c>
      <c r="F9" s="26">
        <v>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10"/>
      <c r="V9" s="10"/>
      <c r="W9" s="10"/>
      <c r="Y9" s="52" t="s">
        <v>103</v>
      </c>
      <c r="Z9" s="52" t="s">
        <v>90</v>
      </c>
      <c r="AA9" s="52" t="s">
        <v>42</v>
      </c>
      <c r="AB9" s="52" t="str">
        <f t="shared" si="0"/>
        <v>種別＿一般男女 各ブロックシングルス選手権大会</v>
      </c>
      <c r="AC9" s="52">
        <v>4</v>
      </c>
      <c r="AD9" s="52">
        <v>8</v>
      </c>
      <c r="AE9" s="52">
        <v>16</v>
      </c>
      <c r="AF9" s="52"/>
      <c r="AG9" s="52"/>
      <c r="AH9" s="52"/>
      <c r="AI9" s="52">
        <v>16</v>
      </c>
      <c r="AK9" s="32" t="s">
        <v>3</v>
      </c>
      <c r="AL9" s="33">
        <v>1500</v>
      </c>
      <c r="AM9" s="33">
        <v>1500</v>
      </c>
      <c r="AN9" s="34">
        <f t="shared" si="1"/>
        <v>3000</v>
      </c>
    </row>
    <row r="10" spans="1:40">
      <c r="A10" s="21" t="s">
        <v>100</v>
      </c>
      <c r="B10" s="12" t="s">
        <v>17</v>
      </c>
      <c r="C10" s="21"/>
      <c r="D10" s="21" t="s">
        <v>156</v>
      </c>
      <c r="E10" s="25" t="s">
        <v>76</v>
      </c>
      <c r="F10" s="26">
        <v>16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10"/>
      <c r="V10" s="10"/>
      <c r="W10" s="10"/>
      <c r="Y10" s="52" t="s">
        <v>105</v>
      </c>
      <c r="Z10" s="52" t="s">
        <v>90</v>
      </c>
      <c r="AA10" s="52" t="s">
        <v>19</v>
      </c>
      <c r="AB10" s="52" t="str">
        <f t="shared" si="0"/>
        <v>種別＿一般男女 各支部選手権大会</v>
      </c>
      <c r="AC10" s="52"/>
      <c r="AD10" s="52">
        <v>4</v>
      </c>
      <c r="AE10" s="52">
        <v>8</v>
      </c>
      <c r="AF10" s="52">
        <v>32</v>
      </c>
      <c r="AG10" s="52"/>
      <c r="AH10" s="52" t="s">
        <v>13</v>
      </c>
      <c r="AI10" s="52">
        <v>32</v>
      </c>
      <c r="AK10" s="32" t="s">
        <v>5</v>
      </c>
      <c r="AL10" s="33">
        <v>1000</v>
      </c>
      <c r="AM10" s="33">
        <v>1000</v>
      </c>
      <c r="AN10" s="34">
        <f t="shared" si="1"/>
        <v>2000</v>
      </c>
    </row>
    <row r="11" spans="1:40">
      <c r="A11" s="21" t="s">
        <v>101</v>
      </c>
      <c r="B11" s="12" t="s">
        <v>18</v>
      </c>
      <c r="C11" s="21"/>
      <c r="D11" s="21" t="s">
        <v>157</v>
      </c>
      <c r="E11" s="25" t="s">
        <v>74</v>
      </c>
      <c r="F11" s="26">
        <v>32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10"/>
      <c r="V11" s="10"/>
      <c r="W11" s="10"/>
      <c r="Y11" s="52" t="s">
        <v>106</v>
      </c>
      <c r="Z11" s="52" t="s">
        <v>112</v>
      </c>
      <c r="AA11" s="52" t="s">
        <v>83</v>
      </c>
      <c r="AB11" s="52" t="str">
        <f t="shared" si="0"/>
        <v>種別＿一般男女 各支部シングルス選手権大会</v>
      </c>
      <c r="AC11" s="52"/>
      <c r="AD11" s="52">
        <v>4</v>
      </c>
      <c r="AE11" s="52">
        <v>8</v>
      </c>
      <c r="AF11" s="52">
        <v>32</v>
      </c>
      <c r="AG11" s="52"/>
      <c r="AH11" s="52" t="s">
        <v>13</v>
      </c>
      <c r="AI11" s="52">
        <v>32</v>
      </c>
      <c r="AK11" s="32" t="s">
        <v>7</v>
      </c>
      <c r="AL11" s="33">
        <v>500</v>
      </c>
      <c r="AM11" s="33">
        <v>500</v>
      </c>
      <c r="AN11" s="34">
        <f t="shared" si="1"/>
        <v>1000</v>
      </c>
    </row>
    <row r="12" spans="1:40">
      <c r="A12" s="21" t="s">
        <v>103</v>
      </c>
      <c r="B12" s="12" t="s">
        <v>42</v>
      </c>
      <c r="C12" s="21"/>
      <c r="D12" s="21" t="s">
        <v>158</v>
      </c>
      <c r="E12" s="25" t="s">
        <v>159</v>
      </c>
      <c r="F12" s="26">
        <v>64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0"/>
      <c r="V12" s="10"/>
      <c r="W12" s="10"/>
      <c r="Y12" s="52" t="s">
        <v>110</v>
      </c>
      <c r="Z12" s="52" t="s">
        <v>92</v>
      </c>
      <c r="AA12" s="52" t="s">
        <v>15</v>
      </c>
      <c r="AB12" s="52" t="str">
        <f t="shared" si="0"/>
        <v>種別＿35 全日本社会人選手権大会</v>
      </c>
      <c r="AC12" s="52">
        <v>8</v>
      </c>
      <c r="AD12" s="52">
        <v>16</v>
      </c>
      <c r="AE12" s="52">
        <v>32</v>
      </c>
      <c r="AF12" s="52"/>
      <c r="AG12" s="52"/>
      <c r="AH12" s="52"/>
      <c r="AI12" s="52">
        <v>32</v>
      </c>
      <c r="AK12" s="32" t="s">
        <v>9</v>
      </c>
      <c r="AL12" s="33">
        <v>500</v>
      </c>
      <c r="AM12" s="33">
        <v>500</v>
      </c>
      <c r="AN12" s="34">
        <f t="shared" si="1"/>
        <v>1000</v>
      </c>
    </row>
    <row r="13" spans="1:40">
      <c r="A13" s="21" t="s">
        <v>105</v>
      </c>
      <c r="B13" s="12" t="s">
        <v>19</v>
      </c>
      <c r="C13" s="21"/>
      <c r="D13" s="21" t="s">
        <v>161</v>
      </c>
      <c r="E13" s="27" t="s">
        <v>161</v>
      </c>
      <c r="F13" s="28">
        <v>65</v>
      </c>
      <c r="G13" s="21" t="s">
        <v>162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0"/>
      <c r="V13" s="10"/>
      <c r="W13" s="10"/>
      <c r="Y13" s="52" t="s">
        <v>108</v>
      </c>
      <c r="Z13" s="52" t="s">
        <v>92</v>
      </c>
      <c r="AA13" s="52" t="s">
        <v>82</v>
      </c>
      <c r="AB13" s="52" t="str">
        <f t="shared" si="0"/>
        <v>種別＿35 全日本ミックス選手権大会</v>
      </c>
      <c r="AC13" s="52">
        <v>8</v>
      </c>
      <c r="AD13" s="52">
        <v>16</v>
      </c>
      <c r="AE13" s="52">
        <v>32</v>
      </c>
      <c r="AF13" s="52"/>
      <c r="AG13" s="52"/>
      <c r="AH13" s="52"/>
      <c r="AI13" s="52">
        <v>32</v>
      </c>
      <c r="AK13" s="35" t="s">
        <v>150</v>
      </c>
      <c r="AL13" s="36" t="s">
        <v>151</v>
      </c>
      <c r="AM13" s="36" t="s">
        <v>151</v>
      </c>
      <c r="AN13" s="37" t="s">
        <v>151</v>
      </c>
    </row>
    <row r="14" spans="1:40">
      <c r="A14" s="21" t="s">
        <v>121</v>
      </c>
      <c r="B14" s="12" t="s">
        <v>83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10"/>
      <c r="V14" s="10"/>
      <c r="W14" s="10"/>
      <c r="Y14" s="52"/>
      <c r="Z14" s="52" t="s">
        <v>92</v>
      </c>
      <c r="AA14" s="52" t="s">
        <v>111</v>
      </c>
      <c r="AB14" s="52" t="str">
        <f t="shared" si="0"/>
        <v>種別＿35 東・西日本選手権大会</v>
      </c>
      <c r="AC14" s="52">
        <v>4</v>
      </c>
      <c r="AD14" s="52">
        <v>8</v>
      </c>
      <c r="AE14" s="52">
        <v>16</v>
      </c>
      <c r="AF14" s="52">
        <v>32</v>
      </c>
      <c r="AG14" s="52"/>
      <c r="AH14" s="52"/>
      <c r="AI14" s="52">
        <v>32</v>
      </c>
    </row>
    <row r="15" spans="1:40">
      <c r="A15" s="21" t="s">
        <v>109</v>
      </c>
      <c r="B15" s="12" t="s">
        <v>15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0"/>
      <c r="V15" s="10"/>
      <c r="W15" s="10"/>
      <c r="Y15" s="52"/>
      <c r="Z15" s="52" t="s">
        <v>92</v>
      </c>
      <c r="AA15" s="52" t="s">
        <v>18</v>
      </c>
      <c r="AB15" s="52" t="str">
        <f t="shared" si="0"/>
        <v>種別＿35 各ブロック選手権大会</v>
      </c>
      <c r="AC15" s="52"/>
      <c r="AD15" s="52">
        <v>4</v>
      </c>
      <c r="AE15" s="52">
        <v>8</v>
      </c>
      <c r="AF15" s="52">
        <v>16</v>
      </c>
      <c r="AG15" s="52"/>
      <c r="AH15" s="52"/>
      <c r="AI15" s="52">
        <v>16</v>
      </c>
    </row>
    <row r="16" spans="1:40">
      <c r="A16" s="21" t="s">
        <v>107</v>
      </c>
      <c r="B16" s="12" t="s">
        <v>82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0"/>
      <c r="V16" s="10"/>
      <c r="W16" s="10"/>
      <c r="Y16" s="52"/>
      <c r="Z16" s="52" t="s">
        <v>92</v>
      </c>
      <c r="AA16" s="52" t="s">
        <v>19</v>
      </c>
      <c r="AB16" s="52" t="str">
        <f t="shared" si="0"/>
        <v>種別＿35 各支部選手権大会</v>
      </c>
      <c r="AC16" s="52"/>
      <c r="AD16" s="52"/>
      <c r="AE16" s="52">
        <v>4</v>
      </c>
      <c r="AF16" s="52">
        <v>16</v>
      </c>
      <c r="AG16" s="52">
        <v>32</v>
      </c>
      <c r="AH16" s="52" t="s">
        <v>13</v>
      </c>
      <c r="AI16" s="52">
        <v>32</v>
      </c>
    </row>
    <row r="17" spans="1:35">
      <c r="A17" s="21"/>
      <c r="B17" s="12" t="s">
        <v>17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0"/>
      <c r="V17" s="10"/>
      <c r="W17" s="10"/>
      <c r="Y17" s="52"/>
      <c r="Z17" s="52" t="s">
        <v>93</v>
      </c>
      <c r="AA17" s="52" t="s">
        <v>15</v>
      </c>
      <c r="AB17" s="52" t="str">
        <f t="shared" si="0"/>
        <v>種別＿45 全日本社会人選手権大会</v>
      </c>
      <c r="AC17" s="52">
        <v>4</v>
      </c>
      <c r="AD17" s="52">
        <v>8</v>
      </c>
      <c r="AE17" s="52">
        <v>16</v>
      </c>
      <c r="AF17" s="52">
        <v>32</v>
      </c>
      <c r="AG17" s="52"/>
      <c r="AH17" s="52"/>
      <c r="AI17" s="52">
        <v>32</v>
      </c>
    </row>
    <row r="18" spans="1:35">
      <c r="A18" s="21"/>
      <c r="B18" s="12" t="s">
        <v>18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0"/>
      <c r="V18" s="10"/>
      <c r="W18" s="10"/>
      <c r="Y18" s="52"/>
      <c r="Z18" s="52" t="s">
        <v>93</v>
      </c>
      <c r="AA18" s="52" t="s">
        <v>82</v>
      </c>
      <c r="AB18" s="52" t="str">
        <f t="shared" si="0"/>
        <v>種別＿45 全日本ミックス選手権大会</v>
      </c>
      <c r="AC18" s="52">
        <v>4</v>
      </c>
      <c r="AD18" s="52">
        <v>8</v>
      </c>
      <c r="AE18" s="52">
        <v>16</v>
      </c>
      <c r="AF18" s="52">
        <v>32</v>
      </c>
      <c r="AG18" s="52"/>
      <c r="AH18" s="52"/>
      <c r="AI18" s="52">
        <v>32</v>
      </c>
    </row>
    <row r="19" spans="1:35">
      <c r="A19" s="21"/>
      <c r="B19" s="12" t="s">
        <v>19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0"/>
      <c r="V19" s="10"/>
      <c r="W19" s="10"/>
      <c r="Y19" s="52"/>
      <c r="Z19" s="52" t="s">
        <v>93</v>
      </c>
      <c r="AA19" s="52" t="s">
        <v>17</v>
      </c>
      <c r="AB19" s="52" t="str">
        <f t="shared" si="0"/>
        <v>種別＿45 東・西日本選手権大会</v>
      </c>
      <c r="AC19" s="52">
        <v>2</v>
      </c>
      <c r="AD19" s="52">
        <v>4</v>
      </c>
      <c r="AE19" s="52">
        <v>8</v>
      </c>
      <c r="AF19" s="52">
        <v>16</v>
      </c>
      <c r="AG19" s="52"/>
      <c r="AH19" s="52"/>
      <c r="AI19" s="52">
        <v>16</v>
      </c>
    </row>
    <row r="20" spans="1:35">
      <c r="A20" s="21"/>
      <c r="B20" s="12" t="s">
        <v>15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0"/>
      <c r="V20" s="10"/>
      <c r="W20" s="10"/>
      <c r="Y20" s="52"/>
      <c r="Z20" s="52" t="s">
        <v>93</v>
      </c>
      <c r="AA20" s="52" t="s">
        <v>18</v>
      </c>
      <c r="AB20" s="52" t="str">
        <f t="shared" si="0"/>
        <v>種別＿45 各ブロック選手権大会</v>
      </c>
      <c r="AC20" s="52"/>
      <c r="AD20" s="52">
        <v>2</v>
      </c>
      <c r="AE20" s="52">
        <v>4</v>
      </c>
      <c r="AF20" s="52">
        <v>8</v>
      </c>
      <c r="AG20" s="52">
        <v>16</v>
      </c>
      <c r="AH20" s="52"/>
      <c r="AI20" s="52">
        <v>16</v>
      </c>
    </row>
    <row r="21" spans="1:35">
      <c r="A21" s="21"/>
      <c r="B21" s="12" t="s">
        <v>82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0"/>
      <c r="V21" s="10"/>
      <c r="W21" s="10"/>
      <c r="Y21" s="52"/>
      <c r="Z21" s="52" t="s">
        <v>93</v>
      </c>
      <c r="AA21" s="52" t="s">
        <v>19</v>
      </c>
      <c r="AB21" s="52" t="str">
        <f t="shared" si="0"/>
        <v>種別＿45 各支部選手権大会</v>
      </c>
      <c r="AC21" s="52"/>
      <c r="AD21" s="52"/>
      <c r="AE21" s="52">
        <v>2</v>
      </c>
      <c r="AF21" s="52">
        <v>8</v>
      </c>
      <c r="AG21" s="52">
        <v>16</v>
      </c>
      <c r="AH21" s="52" t="s">
        <v>13</v>
      </c>
      <c r="AI21" s="52">
        <v>16</v>
      </c>
    </row>
    <row r="22" spans="1:35">
      <c r="A22" s="21"/>
      <c r="B22" s="12" t="s">
        <v>17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0"/>
      <c r="V22" s="10"/>
      <c r="W22" s="10"/>
      <c r="Y22" s="52"/>
      <c r="Z22" s="52" t="s">
        <v>94</v>
      </c>
      <c r="AA22" s="52" t="s">
        <v>20</v>
      </c>
      <c r="AB22" s="52" t="str">
        <f t="shared" si="0"/>
        <v>種別＿大学 全日本学生選手権大会</v>
      </c>
      <c r="AC22" s="52">
        <v>8</v>
      </c>
      <c r="AD22" s="52">
        <v>16</v>
      </c>
      <c r="AE22" s="52">
        <v>32</v>
      </c>
      <c r="AF22" s="52">
        <v>64</v>
      </c>
      <c r="AG22" s="52"/>
      <c r="AH22" s="52"/>
      <c r="AI22" s="52">
        <v>64</v>
      </c>
    </row>
    <row r="23" spans="1:35">
      <c r="A23" s="21"/>
      <c r="B23" s="12" t="s">
        <v>41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0"/>
      <c r="V23" s="10"/>
      <c r="W23" s="10"/>
      <c r="Y23" s="52"/>
      <c r="Z23" s="52" t="s">
        <v>94</v>
      </c>
      <c r="AA23" s="52" t="s">
        <v>124</v>
      </c>
      <c r="AB23" s="52" t="str">
        <f t="shared" si="0"/>
        <v>種別＿大学 全日本学生シングルス選手権大会</v>
      </c>
      <c r="AC23" s="52">
        <v>8</v>
      </c>
      <c r="AD23" s="52">
        <v>16</v>
      </c>
      <c r="AE23" s="52">
        <v>32</v>
      </c>
      <c r="AF23" s="52">
        <v>64</v>
      </c>
      <c r="AG23" s="52"/>
      <c r="AH23" s="52"/>
      <c r="AI23" s="52">
        <v>64</v>
      </c>
    </row>
    <row r="24" spans="1:35">
      <c r="A24" s="21"/>
      <c r="B24" s="12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0"/>
      <c r="V24" s="10"/>
      <c r="W24" s="10"/>
      <c r="Y24" s="52"/>
      <c r="Z24" s="52" t="s">
        <v>94</v>
      </c>
      <c r="AA24" s="52" t="s">
        <v>21</v>
      </c>
      <c r="AB24" s="52" t="str">
        <f t="shared" si="0"/>
        <v>種別＿大学 東・西日本学生選手権大会</v>
      </c>
      <c r="AC24" s="52">
        <v>4</v>
      </c>
      <c r="AD24" s="52">
        <v>8</v>
      </c>
      <c r="AE24" s="52">
        <v>16</v>
      </c>
      <c r="AF24" s="52">
        <v>64</v>
      </c>
      <c r="AG24" s="52"/>
      <c r="AH24" s="52"/>
      <c r="AI24" s="52">
        <v>64</v>
      </c>
    </row>
    <row r="25" spans="1:35">
      <c r="A25" s="21"/>
      <c r="B25" s="12" t="s">
        <v>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0"/>
      <c r="V25" s="10"/>
      <c r="W25" s="10"/>
      <c r="Y25" s="52"/>
      <c r="Z25" s="52" t="s">
        <v>94</v>
      </c>
      <c r="AA25" s="52" t="s">
        <v>22</v>
      </c>
      <c r="AB25" s="52" t="str">
        <f t="shared" si="0"/>
        <v>種別＿大学 東・西日本学生シングルス選手権大会</v>
      </c>
      <c r="AC25" s="52">
        <v>4</v>
      </c>
      <c r="AD25" s="52">
        <v>8</v>
      </c>
      <c r="AE25" s="52">
        <v>16</v>
      </c>
      <c r="AF25" s="52">
        <v>64</v>
      </c>
      <c r="AG25" s="52"/>
      <c r="AH25" s="52"/>
      <c r="AI25" s="52">
        <v>64</v>
      </c>
    </row>
    <row r="26" spans="1:35">
      <c r="A26" s="21"/>
      <c r="B26" s="12" t="s">
        <v>124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10"/>
      <c r="V26" s="10"/>
      <c r="W26" s="10"/>
      <c r="Y26" s="52"/>
      <c r="Z26" s="52" t="s">
        <v>94</v>
      </c>
      <c r="AA26" s="52" t="s">
        <v>23</v>
      </c>
      <c r="AB26" s="52" t="str">
        <f t="shared" si="0"/>
        <v>種別＿大学 各ブロック学生選手権大会</v>
      </c>
      <c r="AC26" s="52">
        <v>2</v>
      </c>
      <c r="AD26" s="52">
        <v>8</v>
      </c>
      <c r="AE26" s="52">
        <v>16</v>
      </c>
      <c r="AF26" s="52">
        <v>64</v>
      </c>
      <c r="AG26" s="52"/>
      <c r="AH26" s="52" t="s">
        <v>13</v>
      </c>
      <c r="AI26" s="52">
        <v>64</v>
      </c>
    </row>
    <row r="27" spans="1:35">
      <c r="A27" s="21"/>
      <c r="B27" s="12" t="s">
        <v>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0"/>
      <c r="V27" s="10"/>
      <c r="W27" s="10"/>
      <c r="Y27" s="52"/>
      <c r="Z27" s="52" t="s">
        <v>94</v>
      </c>
      <c r="AA27" s="52" t="s">
        <v>24</v>
      </c>
      <c r="AB27" s="52" t="str">
        <f t="shared" si="0"/>
        <v>種別＿大学 各ブロック学生シングルス選手権大会</v>
      </c>
      <c r="AC27" s="52">
        <v>2</v>
      </c>
      <c r="AD27" s="52">
        <v>8</v>
      </c>
      <c r="AE27" s="52">
        <v>16</v>
      </c>
      <c r="AF27" s="52">
        <v>64</v>
      </c>
      <c r="AG27" s="52"/>
      <c r="AH27" s="52" t="s">
        <v>13</v>
      </c>
      <c r="AI27" s="52">
        <v>64</v>
      </c>
    </row>
    <row r="28" spans="1:35">
      <c r="A28" s="21"/>
      <c r="B28" s="12" t="s">
        <v>22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10"/>
      <c r="V28" s="10"/>
      <c r="W28" s="10"/>
      <c r="Y28" s="52"/>
      <c r="Z28" s="52" t="s">
        <v>114</v>
      </c>
      <c r="AA28" s="52" t="s">
        <v>25</v>
      </c>
      <c r="AB28" s="52" t="str">
        <f t="shared" si="0"/>
        <v>種別＿高校 全日本高校選手権大会</v>
      </c>
      <c r="AC28" s="52">
        <v>4</v>
      </c>
      <c r="AD28" s="52">
        <v>16</v>
      </c>
      <c r="AE28" s="52">
        <v>32</v>
      </c>
      <c r="AF28" s="52"/>
      <c r="AG28" s="52"/>
      <c r="AH28" s="52"/>
      <c r="AI28" s="52">
        <v>32</v>
      </c>
    </row>
    <row r="29" spans="1:35">
      <c r="A29" s="21"/>
      <c r="B29" s="12" t="s">
        <v>23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0"/>
      <c r="V29" s="10"/>
      <c r="W29" s="10"/>
      <c r="Y29" s="52"/>
      <c r="Z29" s="52" t="s">
        <v>95</v>
      </c>
      <c r="AA29" s="52" t="s">
        <v>26</v>
      </c>
      <c r="AB29" s="52" t="str">
        <f t="shared" si="0"/>
        <v>種別＿高校 ハイスクールジャパンカップ（ダブルス）</v>
      </c>
      <c r="AC29" s="52">
        <v>4</v>
      </c>
      <c r="AD29" s="52">
        <v>16</v>
      </c>
      <c r="AE29" s="52">
        <v>32</v>
      </c>
      <c r="AF29" s="52"/>
      <c r="AG29" s="52"/>
      <c r="AH29" s="52"/>
      <c r="AI29" s="52">
        <v>32</v>
      </c>
    </row>
    <row r="30" spans="1:35">
      <c r="A30" s="21"/>
      <c r="B30" s="12" t="s">
        <v>24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10"/>
      <c r="V30" s="10"/>
      <c r="W30" s="10"/>
      <c r="Y30" s="52"/>
      <c r="Z30" s="52" t="s">
        <v>95</v>
      </c>
      <c r="AA30" s="52" t="s">
        <v>84</v>
      </c>
      <c r="AB30" s="52" t="str">
        <f t="shared" si="0"/>
        <v>種別＿高校 ハイスクールジャパンカップ（シングルス）</v>
      </c>
      <c r="AC30" s="52">
        <v>4</v>
      </c>
      <c r="AD30" s="52">
        <v>16</v>
      </c>
      <c r="AE30" s="52">
        <v>32</v>
      </c>
      <c r="AF30" s="52"/>
      <c r="AG30" s="52"/>
      <c r="AH30" s="52"/>
      <c r="AI30" s="52">
        <v>32</v>
      </c>
    </row>
    <row r="31" spans="1:35">
      <c r="A31" s="21"/>
      <c r="B31" s="12" t="s">
        <v>25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0"/>
      <c r="V31" s="10"/>
      <c r="W31" s="10"/>
      <c r="Y31" s="52"/>
      <c r="Z31" s="52" t="s">
        <v>95</v>
      </c>
      <c r="AA31" s="52" t="s">
        <v>27</v>
      </c>
      <c r="AB31" s="52" t="str">
        <f t="shared" si="0"/>
        <v>種別＿高校 各ブロック高校選手権大会</v>
      </c>
      <c r="AC31" s="52"/>
      <c r="AD31" s="52">
        <v>8</v>
      </c>
      <c r="AE31" s="52">
        <v>16</v>
      </c>
      <c r="AF31" s="52"/>
      <c r="AG31" s="52"/>
      <c r="AH31" s="52"/>
      <c r="AI31" s="52">
        <v>16</v>
      </c>
    </row>
    <row r="32" spans="1:35">
      <c r="A32" s="21"/>
      <c r="B32" s="12" t="s">
        <v>26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0"/>
      <c r="V32" s="10"/>
      <c r="W32" s="10"/>
      <c r="Y32" s="52"/>
      <c r="Z32" s="52" t="s">
        <v>95</v>
      </c>
      <c r="AA32" s="52" t="s">
        <v>54</v>
      </c>
      <c r="AB32" s="52" t="str">
        <f t="shared" si="0"/>
        <v>種別＿高校 各支部高校選手権大会</v>
      </c>
      <c r="AC32" s="52"/>
      <c r="AD32" s="52">
        <v>2</v>
      </c>
      <c r="AE32" s="52">
        <v>4</v>
      </c>
      <c r="AF32" s="52">
        <v>32</v>
      </c>
      <c r="AG32" s="52">
        <v>64</v>
      </c>
      <c r="AH32" s="52" t="s">
        <v>13</v>
      </c>
      <c r="AI32" s="52">
        <v>64</v>
      </c>
    </row>
    <row r="33" spans="1:35">
      <c r="A33" s="21"/>
      <c r="B33" s="12" t="s">
        <v>84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10"/>
      <c r="V33" s="10"/>
      <c r="W33" s="10"/>
      <c r="Y33" s="52"/>
      <c r="Z33" s="52" t="s">
        <v>95</v>
      </c>
      <c r="AA33" s="52" t="s">
        <v>55</v>
      </c>
      <c r="AB33" s="52" t="str">
        <f t="shared" si="0"/>
        <v>種別＿高校 各支部高校シングルス選手権大会</v>
      </c>
      <c r="AC33" s="52"/>
      <c r="AD33" s="52">
        <v>2</v>
      </c>
      <c r="AE33" s="52">
        <v>4</v>
      </c>
      <c r="AF33" s="52">
        <v>32</v>
      </c>
      <c r="AG33" s="52">
        <v>64</v>
      </c>
      <c r="AH33" s="52" t="s">
        <v>13</v>
      </c>
      <c r="AI33" s="52">
        <v>64</v>
      </c>
    </row>
    <row r="34" spans="1:35">
      <c r="A34" s="21"/>
      <c r="B34" s="12" t="s">
        <v>27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0"/>
      <c r="V34" s="10"/>
      <c r="W34" s="10"/>
      <c r="Y34" s="52"/>
      <c r="Z34" s="52" t="s">
        <v>95</v>
      </c>
      <c r="AA34" s="52" t="s">
        <v>125</v>
      </c>
      <c r="AB34" s="52" t="str">
        <f t="shared" si="0"/>
        <v>種別＿高校 各支部高校選手権大会地区予選</v>
      </c>
      <c r="AC34" s="52"/>
      <c r="AD34" s="52"/>
      <c r="AE34" s="52"/>
      <c r="AF34" s="52">
        <v>8</v>
      </c>
      <c r="AG34" s="52">
        <v>32</v>
      </c>
      <c r="AH34" s="52" t="s">
        <v>13</v>
      </c>
      <c r="AI34" s="52">
        <v>32</v>
      </c>
    </row>
    <row r="35" spans="1:35">
      <c r="A35" s="21"/>
      <c r="B35" s="12" t="s">
        <v>54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0"/>
      <c r="V35" s="10"/>
      <c r="W35" s="10"/>
      <c r="Y35" s="52"/>
      <c r="Z35" s="52" t="s">
        <v>95</v>
      </c>
      <c r="AA35" s="52" t="s">
        <v>126</v>
      </c>
      <c r="AB35" s="52" t="str">
        <f t="shared" si="0"/>
        <v>種別＿高校 各支部高校新人戦大会</v>
      </c>
      <c r="AC35" s="52"/>
      <c r="AD35" s="52"/>
      <c r="AE35" s="52"/>
      <c r="AF35" s="52">
        <v>16</v>
      </c>
      <c r="AG35" s="52">
        <v>32</v>
      </c>
      <c r="AH35" s="52" t="s">
        <v>13</v>
      </c>
      <c r="AI35" s="52">
        <v>32</v>
      </c>
    </row>
    <row r="36" spans="1:35">
      <c r="A36" s="21"/>
      <c r="B36" s="12" t="s">
        <v>55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10"/>
      <c r="V36" s="10"/>
      <c r="W36" s="10"/>
      <c r="Y36" s="52"/>
      <c r="Z36" s="52" t="s">
        <v>95</v>
      </c>
      <c r="AA36" s="52" t="s">
        <v>127</v>
      </c>
      <c r="AB36" s="52" t="str">
        <f t="shared" si="0"/>
        <v>種別＿高校 各支部高校新人戦大会地区予選</v>
      </c>
      <c r="AC36" s="52"/>
      <c r="AD36" s="52"/>
      <c r="AE36" s="52"/>
      <c r="AF36" s="52">
        <v>4</v>
      </c>
      <c r="AG36" s="52">
        <v>16</v>
      </c>
      <c r="AH36" s="52" t="s">
        <v>13</v>
      </c>
      <c r="AI36" s="52">
        <v>16</v>
      </c>
    </row>
    <row r="37" spans="1:35">
      <c r="A37" s="21"/>
      <c r="B37" s="12" t="s">
        <v>125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0"/>
      <c r="V37" s="10"/>
      <c r="W37" s="10"/>
      <c r="Y37" s="52"/>
      <c r="Z37" s="52" t="s">
        <v>115</v>
      </c>
      <c r="AA37" s="52" t="s">
        <v>28</v>
      </c>
      <c r="AB37" s="52" t="str">
        <f t="shared" si="0"/>
        <v>種別＿中学 全国中学校大会</v>
      </c>
      <c r="AC37" s="52"/>
      <c r="AD37" s="52">
        <v>4</v>
      </c>
      <c r="AE37" s="52">
        <v>8</v>
      </c>
      <c r="AF37" s="52">
        <v>16</v>
      </c>
      <c r="AG37" s="52">
        <v>32</v>
      </c>
      <c r="AH37" s="52"/>
      <c r="AI37" s="52">
        <v>32</v>
      </c>
    </row>
    <row r="38" spans="1:35">
      <c r="A38" s="21"/>
      <c r="B38" s="12" t="s">
        <v>126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0"/>
      <c r="V38" s="10"/>
      <c r="W38" s="10"/>
      <c r="Y38" s="52"/>
      <c r="Z38" s="52" t="s">
        <v>96</v>
      </c>
      <c r="AA38" s="52" t="s">
        <v>128</v>
      </c>
      <c r="AB38" s="52" t="str">
        <f t="shared" si="0"/>
        <v>種別＿中学 都道府県対抗全日本中学生大会（ダブルス）</v>
      </c>
      <c r="AC38" s="52"/>
      <c r="AD38" s="52">
        <v>4</v>
      </c>
      <c r="AE38" s="52">
        <v>8</v>
      </c>
      <c r="AF38" s="52">
        <v>16</v>
      </c>
      <c r="AG38" s="52">
        <v>32</v>
      </c>
      <c r="AH38" s="52"/>
      <c r="AI38" s="52">
        <v>32</v>
      </c>
    </row>
    <row r="39" spans="1:35">
      <c r="A39" s="21"/>
      <c r="B39" s="12" t="s">
        <v>127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10"/>
      <c r="V39" s="10"/>
      <c r="W39" s="10"/>
      <c r="Y39" s="52"/>
      <c r="Z39" s="52" t="s">
        <v>96</v>
      </c>
      <c r="AA39" s="52" t="s">
        <v>129</v>
      </c>
      <c r="AB39" s="52" t="str">
        <f t="shared" si="0"/>
        <v>種別＿中学 都道府県対抗全日本中学生大会（シングルス）</v>
      </c>
      <c r="AC39" s="52"/>
      <c r="AD39" s="52">
        <v>4</v>
      </c>
      <c r="AE39" s="52">
        <v>8</v>
      </c>
      <c r="AF39" s="52">
        <v>16</v>
      </c>
      <c r="AG39" s="52">
        <v>32</v>
      </c>
      <c r="AH39" s="52"/>
      <c r="AI39" s="52">
        <v>32</v>
      </c>
    </row>
    <row r="40" spans="1:35">
      <c r="A40" s="21"/>
      <c r="B40" s="12" t="s">
        <v>28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10"/>
      <c r="V40" s="10"/>
      <c r="W40" s="10"/>
      <c r="Y40" s="52"/>
      <c r="Z40" s="52" t="s">
        <v>96</v>
      </c>
      <c r="AA40" s="52" t="s">
        <v>29</v>
      </c>
      <c r="AB40" s="52" t="str">
        <f t="shared" si="0"/>
        <v>種別＿中学 各ブロック中学校選手権大会</v>
      </c>
      <c r="AC40" s="52"/>
      <c r="AD40" s="52">
        <v>2</v>
      </c>
      <c r="AE40" s="52">
        <v>4</v>
      </c>
      <c r="AF40" s="52">
        <v>8</v>
      </c>
      <c r="AG40" s="52">
        <v>16</v>
      </c>
      <c r="AH40" s="52"/>
      <c r="AI40" s="52">
        <v>16</v>
      </c>
    </row>
    <row r="41" spans="1:35">
      <c r="A41" s="21"/>
      <c r="B41" s="12" t="s">
        <v>128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0"/>
      <c r="V41" s="10"/>
      <c r="W41" s="10"/>
      <c r="Y41" s="52"/>
      <c r="Z41" s="52" t="s">
        <v>96</v>
      </c>
      <c r="AA41" s="52" t="s">
        <v>30</v>
      </c>
      <c r="AB41" s="52" t="str">
        <f t="shared" si="0"/>
        <v>種別＿中学 各支部中学校選手権大会</v>
      </c>
      <c r="AC41" s="52"/>
      <c r="AD41" s="52"/>
      <c r="AE41" s="52">
        <v>2</v>
      </c>
      <c r="AF41" s="52">
        <v>4</v>
      </c>
      <c r="AG41" s="52">
        <v>8</v>
      </c>
      <c r="AH41" s="52" t="s">
        <v>13</v>
      </c>
      <c r="AI41" s="52">
        <v>8</v>
      </c>
    </row>
    <row r="42" spans="1:35">
      <c r="A42" s="21"/>
      <c r="B42" s="12" t="s">
        <v>129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0"/>
      <c r="V42" s="10"/>
      <c r="W42" s="10"/>
      <c r="Y42" s="52"/>
      <c r="Z42" s="52" t="s">
        <v>96</v>
      </c>
      <c r="AA42" s="52" t="s">
        <v>85</v>
      </c>
      <c r="AB42" s="52" t="str">
        <f t="shared" si="0"/>
        <v>種別＿中学 各支部中学校シングルス選手権大会</v>
      </c>
      <c r="AC42" s="52"/>
      <c r="AD42" s="52"/>
      <c r="AE42" s="52">
        <v>2</v>
      </c>
      <c r="AF42" s="52">
        <v>4</v>
      </c>
      <c r="AG42" s="52">
        <v>8</v>
      </c>
      <c r="AH42" s="52" t="s">
        <v>13</v>
      </c>
      <c r="AI42" s="52">
        <v>8</v>
      </c>
    </row>
    <row r="43" spans="1:35">
      <c r="A43" s="21"/>
      <c r="B43" s="12" t="s">
        <v>29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10"/>
      <c r="V43" s="10"/>
      <c r="W43" s="10"/>
      <c r="Y43" s="52"/>
      <c r="Z43" s="52" t="s">
        <v>96</v>
      </c>
      <c r="AA43" s="52" t="s">
        <v>31</v>
      </c>
      <c r="AB43" s="52" t="str">
        <f t="shared" si="0"/>
        <v>種別＿中学 各支部中学校選手権大会（地区予選）</v>
      </c>
      <c r="AC43" s="52"/>
      <c r="AD43" s="52"/>
      <c r="AE43" s="52"/>
      <c r="AF43" s="52"/>
      <c r="AG43" s="52">
        <v>4</v>
      </c>
      <c r="AH43" s="52" t="s">
        <v>13</v>
      </c>
      <c r="AI43" s="52">
        <v>4</v>
      </c>
    </row>
    <row r="44" spans="1:35">
      <c r="A44" s="21"/>
      <c r="B44" s="12" t="s">
        <v>30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10"/>
      <c r="V44" s="10"/>
      <c r="W44" s="10"/>
      <c r="Y44" s="52"/>
      <c r="Z44" s="52" t="s">
        <v>96</v>
      </c>
      <c r="AA44" s="52" t="s">
        <v>130</v>
      </c>
      <c r="AB44" s="52" t="str">
        <f t="shared" si="0"/>
        <v>種別＿中学 各支部中学校新人戦大会</v>
      </c>
      <c r="AC44" s="52"/>
      <c r="AD44" s="52"/>
      <c r="AE44" s="52"/>
      <c r="AF44" s="52">
        <v>2</v>
      </c>
      <c r="AG44" s="52">
        <v>4</v>
      </c>
      <c r="AH44" s="52" t="s">
        <v>13</v>
      </c>
      <c r="AI44" s="52">
        <v>4</v>
      </c>
    </row>
    <row r="45" spans="1:35">
      <c r="A45" s="21"/>
      <c r="B45" s="12" t="s">
        <v>85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10"/>
      <c r="V45" s="10"/>
      <c r="W45" s="10"/>
      <c r="Y45" s="52"/>
      <c r="Z45" s="52" t="s">
        <v>96</v>
      </c>
      <c r="AA45" s="52" t="s">
        <v>59</v>
      </c>
      <c r="AB45" s="52" t="str">
        <f t="shared" si="0"/>
        <v>種別＿中学 各支部中学校新人戦大会（地区予選）</v>
      </c>
      <c r="AC45" s="52"/>
      <c r="AD45" s="52"/>
      <c r="AE45" s="52"/>
      <c r="AF45" s="52"/>
      <c r="AG45" s="52">
        <v>2</v>
      </c>
      <c r="AH45" s="52" t="s">
        <v>13</v>
      </c>
      <c r="AI45" s="52">
        <v>2</v>
      </c>
    </row>
    <row r="46" spans="1:35">
      <c r="A46" s="21"/>
      <c r="B46" s="12" t="s">
        <v>31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10"/>
      <c r="V46" s="10"/>
      <c r="W46" s="10"/>
      <c r="Y46" s="52"/>
      <c r="Z46" s="52" t="s">
        <v>116</v>
      </c>
      <c r="AA46" s="52" t="s">
        <v>131</v>
      </c>
      <c r="AB46" s="52" t="str">
        <f t="shared" si="0"/>
        <v>種別＿小学 全日本小学生選手権大会</v>
      </c>
      <c r="AC46" s="52"/>
      <c r="AD46" s="52"/>
      <c r="AE46" s="52">
        <v>2</v>
      </c>
      <c r="AF46" s="52">
        <v>8</v>
      </c>
      <c r="AG46" s="52">
        <v>16</v>
      </c>
      <c r="AH46" s="52"/>
      <c r="AI46" s="52">
        <v>16</v>
      </c>
    </row>
    <row r="47" spans="1:35">
      <c r="A47" s="21"/>
      <c r="B47" s="12" t="s">
        <v>130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0"/>
      <c r="V47" s="10"/>
      <c r="W47" s="10"/>
      <c r="Y47" s="52"/>
      <c r="Z47" s="52" t="s">
        <v>102</v>
      </c>
      <c r="AA47" s="52" t="s">
        <v>32</v>
      </c>
      <c r="AB47" s="52" t="str">
        <f t="shared" si="0"/>
        <v>種別＿小学 全国小学生大会（５年生の部）</v>
      </c>
      <c r="AC47" s="52"/>
      <c r="AD47" s="52"/>
      <c r="AE47" s="52"/>
      <c r="AF47" s="52">
        <v>4</v>
      </c>
      <c r="AG47" s="52">
        <v>8</v>
      </c>
      <c r="AH47" s="52"/>
      <c r="AI47" s="52">
        <v>8</v>
      </c>
    </row>
    <row r="48" spans="1:35">
      <c r="A48" s="21"/>
      <c r="B48" s="12" t="s">
        <v>59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10"/>
      <c r="V48" s="10"/>
      <c r="W48" s="10"/>
      <c r="Y48" s="52"/>
      <c r="Z48" s="52" t="s">
        <v>102</v>
      </c>
      <c r="AA48" s="52" t="s">
        <v>33</v>
      </c>
      <c r="AB48" s="52" t="str">
        <f t="shared" si="0"/>
        <v>種別＿小学 全国小学生大会（４年生以下の部）</v>
      </c>
      <c r="AC48" s="52"/>
      <c r="AD48" s="52"/>
      <c r="AE48" s="52"/>
      <c r="AF48" s="52">
        <v>2</v>
      </c>
      <c r="AG48" s="52">
        <v>8</v>
      </c>
      <c r="AH48" s="52"/>
      <c r="AI48" s="52">
        <v>8</v>
      </c>
    </row>
    <row r="49" spans="1:35">
      <c r="A49" s="21"/>
      <c r="B49" s="12" t="s">
        <v>131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10"/>
      <c r="V49" s="10"/>
      <c r="W49" s="10"/>
      <c r="Y49" s="52"/>
      <c r="Z49" s="52" t="s">
        <v>102</v>
      </c>
      <c r="AA49" s="52" t="s">
        <v>34</v>
      </c>
      <c r="AB49" s="52" t="str">
        <f t="shared" si="0"/>
        <v>種別＿小学 全国小学生大会（６年生の部）ｼﾝｸﾞﾙｽ</v>
      </c>
      <c r="AC49" s="52"/>
      <c r="AD49" s="52"/>
      <c r="AE49" s="52">
        <v>2</v>
      </c>
      <c r="AF49" s="52">
        <v>8</v>
      </c>
      <c r="AG49" s="52">
        <v>16</v>
      </c>
      <c r="AH49" s="52"/>
      <c r="AI49" s="52">
        <v>16</v>
      </c>
    </row>
    <row r="50" spans="1:35">
      <c r="A50" s="21"/>
      <c r="B50" s="12" t="s">
        <v>32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10"/>
      <c r="V50" s="10"/>
      <c r="W50" s="10"/>
      <c r="Y50" s="52"/>
      <c r="Z50" s="52" t="s">
        <v>102</v>
      </c>
      <c r="AA50" s="52" t="s">
        <v>164</v>
      </c>
      <c r="AB50" s="52" t="str">
        <f t="shared" si="0"/>
        <v>種別＿小学 各ブロック小学生選手権大会</v>
      </c>
      <c r="AC50" s="52"/>
      <c r="AD50" s="52"/>
      <c r="AE50" s="52"/>
      <c r="AF50" s="52">
        <v>4</v>
      </c>
      <c r="AG50" s="52">
        <v>8</v>
      </c>
      <c r="AH50" s="52"/>
      <c r="AI50" s="52">
        <v>8</v>
      </c>
    </row>
    <row r="51" spans="1:35">
      <c r="A51" s="21"/>
      <c r="B51" s="12" t="s">
        <v>33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10"/>
      <c r="V51" s="10"/>
      <c r="W51" s="10"/>
      <c r="Y51" s="52"/>
      <c r="Z51" s="52" t="s">
        <v>102</v>
      </c>
      <c r="AA51" s="52" t="s">
        <v>35</v>
      </c>
      <c r="AB51" s="52" t="str">
        <f t="shared" si="0"/>
        <v>種別＿小学 各支部小学生選手権大会</v>
      </c>
      <c r="AC51" s="52"/>
      <c r="AD51" s="52"/>
      <c r="AE51" s="52"/>
      <c r="AF51" s="52">
        <v>2</v>
      </c>
      <c r="AG51" s="52">
        <v>4</v>
      </c>
      <c r="AH51" s="52" t="s">
        <v>13</v>
      </c>
      <c r="AI51" s="52">
        <v>4</v>
      </c>
    </row>
    <row r="52" spans="1:35">
      <c r="A52" s="21"/>
      <c r="B52" s="12" t="s">
        <v>34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10"/>
      <c r="V52" s="10"/>
      <c r="W52" s="10"/>
      <c r="Y52" s="52"/>
      <c r="Z52" s="52" t="s">
        <v>102</v>
      </c>
      <c r="AA52" s="52" t="s">
        <v>47</v>
      </c>
      <c r="AB52" s="52" t="str">
        <f t="shared" si="0"/>
        <v>種別＿小学 各支部小学生シングルス選手権大会</v>
      </c>
      <c r="AC52" s="52"/>
      <c r="AD52" s="52"/>
      <c r="AE52" s="52"/>
      <c r="AF52" s="52">
        <v>2</v>
      </c>
      <c r="AG52" s="52">
        <v>4</v>
      </c>
      <c r="AH52" s="52" t="s">
        <v>13</v>
      </c>
      <c r="AI52" s="52">
        <v>4</v>
      </c>
    </row>
    <row r="53" spans="1:35">
      <c r="A53" s="21"/>
      <c r="B53" s="45" t="s">
        <v>164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10"/>
      <c r="V53" s="10"/>
      <c r="W53" s="10"/>
      <c r="Y53" s="52"/>
      <c r="Z53" s="52" t="s">
        <v>102</v>
      </c>
      <c r="AA53" s="52" t="s">
        <v>36</v>
      </c>
      <c r="AB53" s="52" t="str">
        <f t="shared" si="0"/>
        <v>種別＿小学 各支部小学生選手権大会（地区予選）</v>
      </c>
      <c r="AC53" s="52"/>
      <c r="AD53" s="52"/>
      <c r="AE53" s="52"/>
      <c r="AF53" s="52"/>
      <c r="AG53" s="52">
        <v>2</v>
      </c>
      <c r="AH53" s="52" t="s">
        <v>13</v>
      </c>
      <c r="AI53" s="52">
        <v>2</v>
      </c>
    </row>
    <row r="54" spans="1:35">
      <c r="A54" s="21"/>
      <c r="B54" s="12" t="s">
        <v>35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0"/>
      <c r="V54" s="10"/>
      <c r="W54" s="10"/>
      <c r="Y54" s="52"/>
      <c r="Z54" s="52" t="s">
        <v>117</v>
      </c>
      <c r="AA54" s="52" t="s">
        <v>132</v>
      </c>
      <c r="AB54" s="52" t="str">
        <f t="shared" si="0"/>
        <v>種別＿JOC杯 Ｕ－２０ダブルス大会</v>
      </c>
      <c r="AC54" s="52">
        <v>2</v>
      </c>
      <c r="AD54" s="52">
        <v>4</v>
      </c>
      <c r="AE54" s="52"/>
      <c r="AF54" s="52"/>
      <c r="AG54" s="52"/>
      <c r="AH54" s="52"/>
      <c r="AI54" s="52">
        <v>4</v>
      </c>
    </row>
    <row r="55" spans="1:35">
      <c r="A55" s="21"/>
      <c r="B55" s="12" t="s">
        <v>47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10"/>
      <c r="V55" s="10"/>
      <c r="W55" s="10"/>
      <c r="Y55" s="52"/>
      <c r="Z55" s="52" t="s">
        <v>104</v>
      </c>
      <c r="AA55" s="52" t="s">
        <v>133</v>
      </c>
      <c r="AB55" s="52" t="str">
        <f t="shared" si="0"/>
        <v>種別＿JOC杯 Ｕ－１７ダブルス大会</v>
      </c>
      <c r="AC55" s="52">
        <v>2</v>
      </c>
      <c r="AD55" s="52">
        <v>4</v>
      </c>
      <c r="AE55" s="52"/>
      <c r="AF55" s="52"/>
      <c r="AG55" s="52"/>
      <c r="AH55" s="52"/>
      <c r="AI55" s="52">
        <v>4</v>
      </c>
    </row>
    <row r="56" spans="1:35">
      <c r="A56" s="21"/>
      <c r="B56" s="12" t="s">
        <v>36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10"/>
      <c r="V56" s="10"/>
      <c r="W56" s="10"/>
      <c r="Y56" s="52"/>
      <c r="Z56" s="52" t="s">
        <v>104</v>
      </c>
      <c r="AA56" s="52" t="s">
        <v>134</v>
      </c>
      <c r="AB56" s="52" t="str">
        <f t="shared" si="0"/>
        <v>種別＿JOC杯 Ｕ－１４ダブルス大会</v>
      </c>
      <c r="AC56" s="52"/>
      <c r="AD56" s="52">
        <v>2</v>
      </c>
      <c r="AE56" s="52">
        <v>4</v>
      </c>
      <c r="AF56" s="52"/>
      <c r="AG56" s="52"/>
      <c r="AH56" s="52"/>
      <c r="AI56" s="52">
        <v>4</v>
      </c>
    </row>
    <row r="57" spans="1:35">
      <c r="A57" s="21"/>
      <c r="B57" s="12" t="s">
        <v>132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10"/>
      <c r="V57" s="10"/>
      <c r="W57" s="10"/>
      <c r="Y57" s="52"/>
      <c r="Z57" s="52" t="s">
        <v>104</v>
      </c>
      <c r="AA57" s="52" t="s">
        <v>135</v>
      </c>
      <c r="AB57" s="52" t="str">
        <f t="shared" si="0"/>
        <v>種別＿JOC杯 Ｕ－２０シングルス大会</v>
      </c>
      <c r="AC57" s="52">
        <v>2</v>
      </c>
      <c r="AD57" s="52">
        <v>4</v>
      </c>
      <c r="AE57" s="52"/>
      <c r="AF57" s="52"/>
      <c r="AG57" s="52"/>
      <c r="AH57" s="52"/>
      <c r="AI57" s="52">
        <v>4</v>
      </c>
    </row>
    <row r="58" spans="1:35">
      <c r="A58" s="21"/>
      <c r="B58" s="12" t="s">
        <v>133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0"/>
      <c r="V58" s="10"/>
      <c r="W58" s="10"/>
      <c r="Y58" s="52"/>
      <c r="Z58" s="52" t="s">
        <v>104</v>
      </c>
      <c r="AA58" s="52" t="s">
        <v>136</v>
      </c>
      <c r="AB58" s="52" t="str">
        <f t="shared" si="0"/>
        <v>種別＿JOC杯 Ｕ－１７シングルス大会</v>
      </c>
      <c r="AC58" s="52">
        <v>2</v>
      </c>
      <c r="AD58" s="52">
        <v>4</v>
      </c>
      <c r="AE58" s="52"/>
      <c r="AF58" s="52"/>
      <c r="AG58" s="52"/>
      <c r="AH58" s="52"/>
      <c r="AI58" s="52">
        <v>4</v>
      </c>
    </row>
    <row r="59" spans="1:35">
      <c r="A59" s="21"/>
      <c r="B59" s="12" t="s">
        <v>134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10"/>
      <c r="V59" s="10"/>
      <c r="W59" s="10"/>
      <c r="Y59" s="52"/>
      <c r="Z59" s="52" t="s">
        <v>104</v>
      </c>
      <c r="AA59" s="52" t="s">
        <v>137</v>
      </c>
      <c r="AB59" s="52" t="str">
        <f t="shared" si="0"/>
        <v>種別＿JOC杯 Ｕ－１４シングルス大会</v>
      </c>
      <c r="AC59" s="52"/>
      <c r="AD59" s="52">
        <v>2</v>
      </c>
      <c r="AE59" s="52">
        <v>4</v>
      </c>
      <c r="AF59" s="52"/>
      <c r="AG59" s="52"/>
      <c r="AH59" s="52"/>
      <c r="AI59" s="52">
        <v>4</v>
      </c>
    </row>
    <row r="60" spans="1:35">
      <c r="A60" s="21"/>
      <c r="B60" s="12" t="s">
        <v>135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10"/>
      <c r="V60" s="10"/>
      <c r="W60" s="10"/>
      <c r="Y60" s="52"/>
      <c r="Z60" s="52" t="s">
        <v>104</v>
      </c>
      <c r="AA60" s="52" t="s">
        <v>132</v>
      </c>
      <c r="AB60" s="52" t="str">
        <f t="shared" si="0"/>
        <v>種別＿JOC杯 Ｕ－２０ダブルス大会</v>
      </c>
      <c r="AC60" s="52">
        <v>2</v>
      </c>
      <c r="AD60" s="52">
        <v>4</v>
      </c>
      <c r="AE60" s="52"/>
      <c r="AF60" s="52"/>
      <c r="AG60" s="52"/>
      <c r="AH60" s="52"/>
      <c r="AI60" s="52">
        <v>4</v>
      </c>
    </row>
    <row r="61" spans="1:35">
      <c r="A61" s="21"/>
      <c r="B61" s="12" t="s">
        <v>136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10"/>
      <c r="V61" s="10"/>
      <c r="W61" s="10"/>
      <c r="Y61" s="52"/>
      <c r="Z61" s="52" t="s">
        <v>104</v>
      </c>
      <c r="AA61" s="52" t="s">
        <v>133</v>
      </c>
      <c r="AB61" s="52" t="str">
        <f t="shared" si="0"/>
        <v>種別＿JOC杯 Ｕ－１７ダブルス大会</v>
      </c>
      <c r="AC61" s="52">
        <v>2</v>
      </c>
      <c r="AD61" s="52">
        <v>4</v>
      </c>
      <c r="AE61" s="52"/>
      <c r="AF61" s="52"/>
      <c r="AG61" s="52"/>
      <c r="AH61" s="52"/>
      <c r="AI61" s="52">
        <v>4</v>
      </c>
    </row>
    <row r="62" spans="1:35">
      <c r="A62" s="21"/>
      <c r="B62" s="12" t="s">
        <v>137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10"/>
      <c r="V62" s="10"/>
      <c r="W62" s="10"/>
      <c r="Y62" s="52"/>
      <c r="Z62" s="52" t="s">
        <v>106</v>
      </c>
      <c r="AA62" s="52" t="s">
        <v>134</v>
      </c>
      <c r="AB62" s="52" t="str">
        <f t="shared" si="0"/>
        <v>種別＿ｼﾞｭﾆｱ Ｕ－１４ダブルス大会</v>
      </c>
      <c r="AC62" s="52"/>
      <c r="AD62" s="52">
        <v>2</v>
      </c>
      <c r="AE62" s="52">
        <v>4</v>
      </c>
      <c r="AF62" s="52"/>
      <c r="AG62" s="52"/>
      <c r="AH62" s="52"/>
      <c r="AI62" s="52">
        <v>4</v>
      </c>
    </row>
    <row r="63" spans="1:35">
      <c r="A63" s="21"/>
      <c r="B63" s="12" t="s">
        <v>132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10"/>
      <c r="V63" s="10"/>
      <c r="W63" s="10"/>
      <c r="Y63" s="52"/>
      <c r="Z63" s="52" t="s">
        <v>110</v>
      </c>
      <c r="AA63" s="52" t="s">
        <v>37</v>
      </c>
      <c r="AB63" s="52" t="str">
        <f t="shared" si="0"/>
        <v>種別＿ｼﾞｬﾊﾟﾝｶｯﾌﾟ Ｕ－２０シングルス大会</v>
      </c>
      <c r="AC63" s="52">
        <v>2</v>
      </c>
      <c r="AD63" s="52">
        <v>4</v>
      </c>
      <c r="AE63" s="52"/>
      <c r="AF63" s="52"/>
      <c r="AG63" s="52"/>
      <c r="AH63" s="52"/>
      <c r="AI63" s="52">
        <v>4</v>
      </c>
    </row>
    <row r="64" spans="1:35">
      <c r="A64" s="21"/>
      <c r="B64" s="12" t="s">
        <v>133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10"/>
      <c r="V64" s="10"/>
      <c r="W64" s="10"/>
      <c r="Y64" s="52"/>
      <c r="Z64" s="52" t="s">
        <v>109</v>
      </c>
      <c r="AA64" s="52" t="s">
        <v>38</v>
      </c>
      <c r="AB64" s="52" t="str">
        <f t="shared" si="0"/>
        <v>種別＿ｼﾞｬﾊﾟﾝｶｯﾌﾟ Ｕ－１７シングルス大会</v>
      </c>
      <c r="AC64" s="52">
        <v>2</v>
      </c>
      <c r="AD64" s="52">
        <v>4</v>
      </c>
      <c r="AE64" s="52"/>
      <c r="AF64" s="52"/>
      <c r="AG64" s="52"/>
      <c r="AH64" s="52"/>
      <c r="AI64" s="52">
        <v>4</v>
      </c>
    </row>
    <row r="65" spans="1:35">
      <c r="A65" s="21"/>
      <c r="B65" s="12" t="s">
        <v>134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10"/>
      <c r="V65" s="10"/>
      <c r="W65" s="10"/>
      <c r="Y65" s="52"/>
      <c r="Z65" s="52" t="s">
        <v>109</v>
      </c>
      <c r="AA65" s="52" t="s">
        <v>39</v>
      </c>
      <c r="AB65" s="52" t="str">
        <f t="shared" si="0"/>
        <v>種別＿ｼﾞｬﾊﾟﾝｶｯﾌﾟ Ｕ－１４シングルス大会</v>
      </c>
      <c r="AC65" s="52"/>
      <c r="AD65" s="52">
        <v>2</v>
      </c>
      <c r="AE65" s="52">
        <v>4</v>
      </c>
      <c r="AF65" s="52"/>
      <c r="AG65" s="52"/>
      <c r="AH65" s="52"/>
      <c r="AI65" s="52">
        <v>4</v>
      </c>
    </row>
    <row r="66" spans="1:35">
      <c r="A66" s="21"/>
      <c r="B66" s="12" t="s">
        <v>37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10"/>
      <c r="V66" s="10"/>
      <c r="W66" s="10"/>
      <c r="Y66" s="52"/>
      <c r="Z66" s="52" t="s">
        <v>108</v>
      </c>
      <c r="AA66" s="52" t="s">
        <v>138</v>
      </c>
      <c r="AB66" s="52" t="str">
        <f t="shared" si="0"/>
        <v>種別＿シニア 全日本シニア選手権大会</v>
      </c>
      <c r="AC66" s="52">
        <v>4</v>
      </c>
      <c r="AD66" s="52">
        <v>8</v>
      </c>
      <c r="AE66" s="52">
        <v>16</v>
      </c>
      <c r="AF66" s="52">
        <v>32</v>
      </c>
      <c r="AG66" s="52"/>
      <c r="AH66" s="52"/>
      <c r="AI66" s="52">
        <v>32</v>
      </c>
    </row>
    <row r="67" spans="1:35">
      <c r="A67" s="21"/>
      <c r="B67" s="12" t="s">
        <v>38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10"/>
      <c r="V67" s="10"/>
      <c r="W67" s="10"/>
      <c r="Y67" s="52"/>
      <c r="Z67" s="52" t="s">
        <v>107</v>
      </c>
      <c r="AA67" s="52" t="s">
        <v>82</v>
      </c>
      <c r="AB67" s="52" t="str">
        <f t="shared" si="0"/>
        <v>種別＿シニア 全日本ミックス選手権大会</v>
      </c>
      <c r="AC67" s="52">
        <v>4</v>
      </c>
      <c r="AD67" s="52">
        <v>8</v>
      </c>
      <c r="AE67" s="52">
        <v>16</v>
      </c>
      <c r="AF67" s="52">
        <v>32</v>
      </c>
      <c r="AG67" s="52"/>
      <c r="AH67" s="52"/>
      <c r="AI67" s="52">
        <v>32</v>
      </c>
    </row>
    <row r="68" spans="1:35">
      <c r="A68" s="21"/>
      <c r="B68" s="12" t="s">
        <v>39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10"/>
      <c r="V68" s="10"/>
      <c r="W68" s="10"/>
      <c r="Y68" s="52"/>
      <c r="Z68" s="52" t="s">
        <v>107</v>
      </c>
      <c r="AA68" s="52" t="s">
        <v>139</v>
      </c>
      <c r="AB68" s="52" t="str">
        <f t="shared" si="0"/>
        <v>種別＿シニア 東・西日本シニア選手権大会</v>
      </c>
      <c r="AC68" s="52">
        <v>2</v>
      </c>
      <c r="AD68" s="52">
        <v>4</v>
      </c>
      <c r="AE68" s="52">
        <v>8</v>
      </c>
      <c r="AF68" s="52">
        <v>16</v>
      </c>
      <c r="AG68" s="52"/>
      <c r="AH68" s="52"/>
      <c r="AI68" s="52">
        <v>16</v>
      </c>
    </row>
    <row r="69" spans="1:35">
      <c r="A69" s="21"/>
      <c r="B69" s="12" t="s">
        <v>138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10"/>
      <c r="V69" s="10"/>
      <c r="W69" s="10"/>
      <c r="Y69" s="52"/>
      <c r="Z69" s="52" t="s">
        <v>107</v>
      </c>
      <c r="AA69" s="52" t="s">
        <v>140</v>
      </c>
      <c r="AB69" s="52" t="str">
        <f t="shared" ref="AB69:AB70" si="2">Z69&amp;AA69</f>
        <v>種別＿シニア 各ブロック・シニア選手権大会</v>
      </c>
      <c r="AC69" s="52"/>
      <c r="AD69" s="52">
        <v>2</v>
      </c>
      <c r="AE69" s="52">
        <v>4</v>
      </c>
      <c r="AF69" s="52">
        <v>8</v>
      </c>
      <c r="AG69" s="52">
        <v>16</v>
      </c>
      <c r="AH69" s="52"/>
      <c r="AI69" s="52">
        <v>16</v>
      </c>
    </row>
    <row r="70" spans="1:35">
      <c r="A70" s="21"/>
      <c r="B70" s="12" t="s">
        <v>82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0"/>
      <c r="V70" s="10"/>
      <c r="W70" s="10"/>
      <c r="Y70" s="52"/>
      <c r="Z70" s="52" t="s">
        <v>107</v>
      </c>
      <c r="AA70" s="52" t="s">
        <v>141</v>
      </c>
      <c r="AB70" s="52" t="str">
        <f t="shared" si="2"/>
        <v>種別＿シニア 各支部シニア選手権大会</v>
      </c>
      <c r="AC70" s="52"/>
      <c r="AD70" s="52"/>
      <c r="AE70" s="52">
        <v>2</v>
      </c>
      <c r="AF70" s="52">
        <v>8</v>
      </c>
      <c r="AG70" s="52">
        <v>16</v>
      </c>
      <c r="AH70" s="52" t="s">
        <v>13</v>
      </c>
      <c r="AI70" s="52">
        <v>16</v>
      </c>
    </row>
    <row r="71" spans="1:35">
      <c r="A71" s="21"/>
      <c r="B71" s="12" t="s">
        <v>139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10"/>
      <c r="V71" s="10"/>
      <c r="W71" s="10"/>
      <c r="AB71" s="4"/>
    </row>
    <row r="72" spans="1:35">
      <c r="A72" s="21"/>
      <c r="B72" s="12" t="s">
        <v>140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10"/>
      <c r="V72" s="10"/>
      <c r="W72" s="10"/>
    </row>
    <row r="73" spans="1:35">
      <c r="A73" s="9"/>
      <c r="B73" s="12" t="s">
        <v>141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35">
      <c r="B74" s="12"/>
    </row>
  </sheetData>
  <mergeCells count="2">
    <mergeCell ref="A1:T1"/>
    <mergeCell ref="AA1:AI1"/>
  </mergeCells>
  <phoneticPr fontId="1"/>
  <dataValidations count="3">
    <dataValidation type="list" allowBlank="1" showInputMessage="1" showErrorMessage="1" sqref="D3" xr:uid="{14146535-2E43-4271-A96F-9644E66E9DEC}">
      <formula1>$D$6:$D$13</formula1>
    </dataValidation>
    <dataValidation type="list" allowBlank="1" showInputMessage="1" showErrorMessage="1" sqref="B3" xr:uid="{304176DC-3D64-44AE-AA06-5CD3BDD49659}">
      <formula1>INDIRECT(A3)</formula1>
    </dataValidation>
    <dataValidation type="list" allowBlank="1" showInputMessage="1" showErrorMessage="1" sqref="A3" xr:uid="{51D00882-C751-458C-AAC6-A2C16F139834}">
      <formula1>$Y$3:$Y$13</formula1>
    </dataValidation>
  </dataValidations>
  <pageMargins left="0.7" right="0.7" top="0.75" bottom="0.75" header="0.3" footer="0.3"/>
  <pageSetup paperSize="8" scale="79" orientation="portrait" r:id="rId1"/>
  <colBreaks count="2" manualBreakCount="2">
    <brk id="7" max="72" man="1"/>
    <brk id="20" max="7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74E4-ECAF-4C53-A31E-2CCA878A2EBC}">
  <sheetPr>
    <pageSetUpPr fitToPage="1"/>
  </sheetPr>
  <dimension ref="A1:P112"/>
  <sheetViews>
    <sheetView view="pageBreakPreview" zoomScaleNormal="100" zoomScaleSheetLayoutView="100" workbookViewId="0">
      <selection sqref="A1:J2"/>
    </sheetView>
  </sheetViews>
  <sheetFormatPr defaultColWidth="9" defaultRowHeight="12.6"/>
  <cols>
    <col min="1" max="1" width="7.77734375" style="1" customWidth="1"/>
    <col min="2" max="3" width="13.77734375" style="2" customWidth="1"/>
    <col min="4" max="4" width="15.77734375" style="2" customWidth="1"/>
    <col min="5" max="10" width="8.77734375" style="1" customWidth="1"/>
    <col min="11" max="16" width="5" style="1" customWidth="1"/>
    <col min="17" max="16384" width="9" style="1"/>
  </cols>
  <sheetData>
    <row r="1" spans="1:16" ht="11.25" customHeight="1">
      <c r="A1" s="75" t="s">
        <v>173</v>
      </c>
      <c r="B1" s="76"/>
      <c r="C1" s="76"/>
      <c r="D1" s="76"/>
      <c r="E1" s="76"/>
      <c r="F1" s="76"/>
      <c r="G1" s="76"/>
      <c r="H1" s="76"/>
      <c r="I1" s="76"/>
      <c r="J1" s="77"/>
    </row>
    <row r="2" spans="1:16" ht="11.25" customHeight="1">
      <c r="A2" s="78"/>
      <c r="B2" s="79"/>
      <c r="C2" s="79"/>
      <c r="D2" s="79"/>
      <c r="E2" s="79"/>
      <c r="F2" s="79"/>
      <c r="G2" s="79"/>
      <c r="H2" s="79"/>
      <c r="I2" s="79"/>
      <c r="J2" s="80"/>
    </row>
    <row r="3" spans="1:16" ht="15" customHeight="1" thickBot="1">
      <c r="A3" s="96" t="s">
        <v>168</v>
      </c>
      <c r="B3" s="97"/>
      <c r="C3" s="97"/>
      <c r="D3" s="97"/>
      <c r="E3" s="97"/>
      <c r="F3" s="97"/>
      <c r="G3" s="97"/>
      <c r="H3" s="97"/>
      <c r="I3" s="97"/>
      <c r="J3" s="98"/>
      <c r="K3" s="81"/>
      <c r="L3" s="81"/>
      <c r="M3" s="81"/>
      <c r="N3" s="81"/>
      <c r="O3" s="81"/>
      <c r="P3" s="81"/>
    </row>
    <row r="4" spans="1:16" ht="15" customHeight="1">
      <c r="A4" s="54" t="s">
        <v>10</v>
      </c>
      <c r="B4" s="99" t="s">
        <v>11</v>
      </c>
      <c r="C4" s="100"/>
      <c r="D4" s="101"/>
      <c r="E4" s="64" t="s">
        <v>0</v>
      </c>
      <c r="F4" s="64" t="s">
        <v>1</v>
      </c>
      <c r="G4" s="64" t="s">
        <v>3</v>
      </c>
      <c r="H4" s="64" t="s">
        <v>5</v>
      </c>
      <c r="I4" s="64" t="s">
        <v>7</v>
      </c>
      <c r="J4" s="65" t="s">
        <v>9</v>
      </c>
      <c r="K4" s="50"/>
      <c r="L4" s="50"/>
      <c r="M4" s="50"/>
      <c r="N4" s="50"/>
      <c r="O4" s="50"/>
      <c r="P4" s="50"/>
    </row>
    <row r="5" spans="1:16" ht="15" customHeight="1">
      <c r="A5" s="102" t="s">
        <v>62</v>
      </c>
      <c r="B5" s="103" t="s">
        <v>14</v>
      </c>
      <c r="C5" s="104"/>
      <c r="D5" s="105"/>
      <c r="E5" s="106">
        <v>32</v>
      </c>
      <c r="F5" s="107" t="s">
        <v>12</v>
      </c>
      <c r="G5" s="108"/>
      <c r="H5" s="108"/>
      <c r="I5" s="108"/>
      <c r="J5" s="109"/>
      <c r="K5" s="3"/>
      <c r="L5" s="82"/>
      <c r="M5" s="82"/>
      <c r="N5" s="82"/>
      <c r="O5" s="82"/>
      <c r="P5" s="82"/>
    </row>
    <row r="6" spans="1:16" ht="15" customHeight="1">
      <c r="A6" s="73"/>
      <c r="B6" s="103" t="s">
        <v>15</v>
      </c>
      <c r="C6" s="104"/>
      <c r="D6" s="105"/>
      <c r="E6" s="106">
        <v>16</v>
      </c>
      <c r="F6" s="56">
        <v>32</v>
      </c>
      <c r="G6" s="56"/>
      <c r="H6" s="56"/>
      <c r="I6" s="56"/>
      <c r="J6" s="57"/>
      <c r="K6" s="3"/>
      <c r="L6" s="3"/>
      <c r="M6" s="3"/>
      <c r="N6" s="3"/>
      <c r="O6" s="3"/>
      <c r="P6" s="3"/>
    </row>
    <row r="7" spans="1:16" ht="15" customHeight="1">
      <c r="A7" s="73"/>
      <c r="B7" s="103" t="s">
        <v>51</v>
      </c>
      <c r="C7" s="104"/>
      <c r="D7" s="105"/>
      <c r="E7" s="106">
        <v>16</v>
      </c>
      <c r="F7" s="56">
        <v>32</v>
      </c>
      <c r="G7" s="56"/>
      <c r="H7" s="56"/>
      <c r="I7" s="56"/>
      <c r="J7" s="57"/>
      <c r="K7" s="3"/>
      <c r="L7" s="3"/>
      <c r="M7" s="3"/>
      <c r="N7" s="3"/>
      <c r="O7" s="3"/>
      <c r="P7" s="3"/>
    </row>
    <row r="8" spans="1:16" ht="15" customHeight="1">
      <c r="A8" s="73"/>
      <c r="B8" s="103" t="s">
        <v>16</v>
      </c>
      <c r="C8" s="104"/>
      <c r="D8" s="105"/>
      <c r="E8" s="106">
        <v>16</v>
      </c>
      <c r="F8" s="56">
        <v>32</v>
      </c>
      <c r="G8" s="56"/>
      <c r="H8" s="56"/>
      <c r="I8" s="56"/>
      <c r="J8" s="57"/>
      <c r="K8" s="3"/>
      <c r="L8" s="3"/>
      <c r="M8" s="3"/>
      <c r="N8" s="3"/>
      <c r="O8" s="3"/>
      <c r="P8" s="3"/>
    </row>
    <row r="9" spans="1:16" ht="15" customHeight="1">
      <c r="A9" s="73"/>
      <c r="B9" s="103" t="s">
        <v>17</v>
      </c>
      <c r="C9" s="104"/>
      <c r="D9" s="105"/>
      <c r="E9" s="106">
        <v>8</v>
      </c>
      <c r="F9" s="56">
        <v>16</v>
      </c>
      <c r="G9" s="56">
        <v>32</v>
      </c>
      <c r="H9" s="56"/>
      <c r="I9" s="56"/>
      <c r="J9" s="57"/>
      <c r="K9" s="3"/>
      <c r="L9" s="3"/>
      <c r="M9" s="3"/>
      <c r="N9" s="51"/>
      <c r="O9" s="3"/>
      <c r="P9" s="3"/>
    </row>
    <row r="10" spans="1:16" ht="15" customHeight="1">
      <c r="A10" s="73"/>
      <c r="B10" s="103" t="s">
        <v>41</v>
      </c>
      <c r="C10" s="104"/>
      <c r="D10" s="105"/>
      <c r="E10" s="106">
        <v>4</v>
      </c>
      <c r="F10" s="56">
        <v>8</v>
      </c>
      <c r="G10" s="56">
        <v>16</v>
      </c>
      <c r="H10" s="56"/>
      <c r="I10" s="56"/>
      <c r="J10" s="57"/>
      <c r="K10" s="3"/>
      <c r="L10" s="3"/>
      <c r="M10" s="3"/>
      <c r="N10" s="51"/>
      <c r="O10" s="51"/>
      <c r="P10" s="3"/>
    </row>
    <row r="11" spans="1:16" ht="15" customHeight="1">
      <c r="A11" s="73"/>
      <c r="B11" s="103" t="s">
        <v>42</v>
      </c>
      <c r="C11" s="104"/>
      <c r="D11" s="104"/>
      <c r="E11" s="56">
        <v>4</v>
      </c>
      <c r="F11" s="56">
        <v>8</v>
      </c>
      <c r="G11" s="56">
        <v>16</v>
      </c>
      <c r="H11" s="56"/>
      <c r="I11" s="56"/>
      <c r="J11" s="57"/>
      <c r="K11" s="3"/>
      <c r="L11" s="3"/>
      <c r="M11" s="3"/>
      <c r="N11" s="51"/>
      <c r="O11" s="51"/>
      <c r="P11" s="3"/>
    </row>
    <row r="12" spans="1:16" ht="15" customHeight="1">
      <c r="A12" s="73"/>
      <c r="B12" s="103" t="s">
        <v>44</v>
      </c>
      <c r="C12" s="104"/>
      <c r="D12" s="105"/>
      <c r="E12" s="106"/>
      <c r="F12" s="56">
        <v>4</v>
      </c>
      <c r="G12" s="56">
        <v>8</v>
      </c>
      <c r="H12" s="56">
        <v>32</v>
      </c>
      <c r="I12" s="56"/>
      <c r="J12" s="57" t="s">
        <v>13</v>
      </c>
      <c r="K12" s="3"/>
      <c r="L12" s="3"/>
      <c r="M12" s="3"/>
      <c r="N12" s="51"/>
      <c r="O12" s="51"/>
      <c r="P12" s="3"/>
    </row>
    <row r="13" spans="1:16" ht="15" customHeight="1" thickBot="1">
      <c r="A13" s="73"/>
      <c r="B13" s="103" t="s">
        <v>43</v>
      </c>
      <c r="C13" s="104"/>
      <c r="D13" s="105"/>
      <c r="E13" s="106"/>
      <c r="F13" s="56">
        <v>4</v>
      </c>
      <c r="G13" s="56">
        <v>8</v>
      </c>
      <c r="H13" s="56">
        <v>32</v>
      </c>
      <c r="I13" s="56"/>
      <c r="J13" s="57" t="s">
        <v>13</v>
      </c>
      <c r="K13" s="3"/>
      <c r="L13" s="3"/>
      <c r="M13" s="3"/>
      <c r="N13" s="51"/>
      <c r="O13" s="51"/>
      <c r="P13" s="3"/>
    </row>
    <row r="14" spans="1:16" ht="15" customHeight="1">
      <c r="A14" s="83">
        <v>35</v>
      </c>
      <c r="B14" s="110" t="s">
        <v>15</v>
      </c>
      <c r="C14" s="111"/>
      <c r="D14" s="112"/>
      <c r="E14" s="55">
        <v>8</v>
      </c>
      <c r="F14" s="55">
        <v>16</v>
      </c>
      <c r="G14" s="55">
        <v>32</v>
      </c>
      <c r="H14" s="55"/>
      <c r="I14" s="55"/>
      <c r="J14" s="60"/>
      <c r="K14" s="85"/>
      <c r="L14" s="85"/>
      <c r="M14" s="85"/>
      <c r="N14" s="85"/>
      <c r="O14" s="85"/>
      <c r="P14" s="85"/>
    </row>
    <row r="15" spans="1:16" ht="15" customHeight="1">
      <c r="A15" s="84"/>
      <c r="B15" s="103" t="s">
        <v>51</v>
      </c>
      <c r="C15" s="104"/>
      <c r="D15" s="105"/>
      <c r="E15" s="56">
        <v>8</v>
      </c>
      <c r="F15" s="56">
        <v>16</v>
      </c>
      <c r="G15" s="56">
        <v>32</v>
      </c>
      <c r="H15" s="56"/>
      <c r="I15" s="56"/>
      <c r="J15" s="57"/>
      <c r="K15" s="85"/>
      <c r="L15" s="85"/>
      <c r="M15" s="85"/>
      <c r="N15" s="85"/>
      <c r="O15" s="85"/>
      <c r="P15" s="85"/>
    </row>
    <row r="16" spans="1:16" ht="15" customHeight="1">
      <c r="A16" s="84"/>
      <c r="B16" s="103" t="s">
        <v>17</v>
      </c>
      <c r="C16" s="104"/>
      <c r="D16" s="105"/>
      <c r="E16" s="56">
        <v>4</v>
      </c>
      <c r="F16" s="56">
        <v>8</v>
      </c>
      <c r="G16" s="56">
        <v>16</v>
      </c>
      <c r="H16" s="56">
        <v>32</v>
      </c>
      <c r="I16" s="56"/>
      <c r="J16" s="57"/>
      <c r="K16" s="85"/>
      <c r="L16" s="85"/>
      <c r="M16" s="85"/>
      <c r="N16" s="85"/>
      <c r="O16" s="85"/>
      <c r="P16" s="85"/>
    </row>
    <row r="17" spans="1:16" ht="15" customHeight="1">
      <c r="A17" s="84"/>
      <c r="B17" s="103" t="s">
        <v>18</v>
      </c>
      <c r="C17" s="104"/>
      <c r="D17" s="105"/>
      <c r="E17" s="56"/>
      <c r="F17" s="56">
        <v>4</v>
      </c>
      <c r="G17" s="56">
        <v>8</v>
      </c>
      <c r="H17" s="56">
        <v>16</v>
      </c>
      <c r="I17" s="56"/>
      <c r="J17" s="57"/>
      <c r="K17" s="85"/>
      <c r="L17" s="85"/>
      <c r="M17" s="85"/>
      <c r="N17" s="85"/>
      <c r="O17" s="85"/>
      <c r="P17" s="85"/>
    </row>
    <row r="18" spans="1:16" ht="15" customHeight="1" thickBot="1">
      <c r="A18" s="84"/>
      <c r="B18" s="103" t="s">
        <v>19</v>
      </c>
      <c r="C18" s="104"/>
      <c r="D18" s="105"/>
      <c r="E18" s="56"/>
      <c r="F18" s="56"/>
      <c r="G18" s="56">
        <v>4</v>
      </c>
      <c r="H18" s="56">
        <v>16</v>
      </c>
      <c r="I18" s="56">
        <v>32</v>
      </c>
      <c r="J18" s="57" t="s">
        <v>13</v>
      </c>
      <c r="K18" s="85"/>
      <c r="L18" s="85"/>
      <c r="M18" s="85"/>
      <c r="N18" s="85"/>
      <c r="O18" s="85"/>
      <c r="P18" s="85"/>
    </row>
    <row r="19" spans="1:16" ht="15" customHeight="1">
      <c r="A19" s="83">
        <v>45</v>
      </c>
      <c r="B19" s="110" t="s">
        <v>15</v>
      </c>
      <c r="C19" s="111"/>
      <c r="D19" s="112"/>
      <c r="E19" s="113">
        <v>4</v>
      </c>
      <c r="F19" s="55">
        <v>8</v>
      </c>
      <c r="G19" s="55">
        <v>16</v>
      </c>
      <c r="H19" s="55">
        <v>32</v>
      </c>
      <c r="I19" s="55"/>
      <c r="J19" s="60"/>
      <c r="K19" s="85"/>
      <c r="L19" s="85"/>
      <c r="M19" s="85"/>
      <c r="N19" s="85"/>
      <c r="O19" s="85"/>
      <c r="P19" s="85"/>
    </row>
    <row r="20" spans="1:16" ht="15" customHeight="1">
      <c r="A20" s="84"/>
      <c r="B20" s="103" t="s">
        <v>51</v>
      </c>
      <c r="C20" s="104"/>
      <c r="D20" s="105"/>
      <c r="E20" s="106">
        <v>4</v>
      </c>
      <c r="F20" s="56">
        <v>8</v>
      </c>
      <c r="G20" s="56">
        <v>16</v>
      </c>
      <c r="H20" s="56">
        <v>32</v>
      </c>
      <c r="I20" s="56"/>
      <c r="J20" s="57"/>
      <c r="K20" s="85"/>
      <c r="L20" s="85"/>
      <c r="M20" s="85"/>
      <c r="N20" s="85"/>
      <c r="O20" s="85"/>
      <c r="P20" s="85"/>
    </row>
    <row r="21" spans="1:16" ht="15" customHeight="1">
      <c r="A21" s="84"/>
      <c r="B21" s="103" t="s">
        <v>17</v>
      </c>
      <c r="C21" s="104"/>
      <c r="D21" s="105"/>
      <c r="E21" s="106">
        <v>2</v>
      </c>
      <c r="F21" s="56">
        <v>4</v>
      </c>
      <c r="G21" s="56">
        <v>8</v>
      </c>
      <c r="H21" s="56">
        <v>16</v>
      </c>
      <c r="I21" s="56"/>
      <c r="J21" s="57"/>
    </row>
    <row r="22" spans="1:16" ht="15" customHeight="1">
      <c r="A22" s="84"/>
      <c r="B22" s="103" t="s">
        <v>18</v>
      </c>
      <c r="C22" s="104"/>
      <c r="D22" s="105"/>
      <c r="E22" s="106"/>
      <c r="F22" s="56">
        <v>2</v>
      </c>
      <c r="G22" s="56">
        <v>4</v>
      </c>
      <c r="H22" s="56">
        <v>8</v>
      </c>
      <c r="I22" s="56">
        <v>16</v>
      </c>
      <c r="J22" s="57"/>
    </row>
    <row r="23" spans="1:16" ht="15" customHeight="1" thickBot="1">
      <c r="A23" s="84"/>
      <c r="B23" s="103" t="s">
        <v>19</v>
      </c>
      <c r="C23" s="104"/>
      <c r="D23" s="105"/>
      <c r="E23" s="106"/>
      <c r="F23" s="56"/>
      <c r="G23" s="56">
        <v>2</v>
      </c>
      <c r="H23" s="56">
        <v>8</v>
      </c>
      <c r="I23" s="56">
        <v>16</v>
      </c>
      <c r="J23" s="57" t="s">
        <v>13</v>
      </c>
    </row>
    <row r="24" spans="1:16" ht="15" customHeight="1">
      <c r="A24" s="72" t="s">
        <v>63</v>
      </c>
      <c r="B24" s="110" t="s">
        <v>20</v>
      </c>
      <c r="C24" s="111"/>
      <c r="D24" s="112"/>
      <c r="E24" s="113">
        <v>8</v>
      </c>
      <c r="F24" s="55">
        <v>16</v>
      </c>
      <c r="G24" s="55">
        <v>32</v>
      </c>
      <c r="H24" s="55">
        <v>64</v>
      </c>
      <c r="I24" s="55"/>
      <c r="J24" s="60"/>
    </row>
    <row r="25" spans="1:16" ht="15" customHeight="1">
      <c r="A25" s="73"/>
      <c r="B25" s="103" t="s">
        <v>124</v>
      </c>
      <c r="C25" s="104"/>
      <c r="D25" s="105"/>
      <c r="E25" s="106">
        <v>8</v>
      </c>
      <c r="F25" s="56">
        <v>16</v>
      </c>
      <c r="G25" s="56">
        <v>32</v>
      </c>
      <c r="H25" s="56">
        <v>64</v>
      </c>
      <c r="I25" s="56"/>
      <c r="J25" s="57"/>
    </row>
    <row r="26" spans="1:16" ht="15" customHeight="1">
      <c r="A26" s="73"/>
      <c r="B26" s="103" t="s">
        <v>21</v>
      </c>
      <c r="C26" s="104"/>
      <c r="D26" s="105"/>
      <c r="E26" s="106">
        <v>4</v>
      </c>
      <c r="F26" s="56">
        <v>8</v>
      </c>
      <c r="G26" s="56">
        <v>16</v>
      </c>
      <c r="H26" s="56">
        <v>64</v>
      </c>
      <c r="I26" s="56"/>
      <c r="J26" s="57"/>
    </row>
    <row r="27" spans="1:16" ht="15" customHeight="1">
      <c r="A27" s="73"/>
      <c r="B27" s="103" t="s">
        <v>22</v>
      </c>
      <c r="C27" s="104"/>
      <c r="D27" s="105"/>
      <c r="E27" s="106">
        <v>4</v>
      </c>
      <c r="F27" s="56">
        <v>8</v>
      </c>
      <c r="G27" s="56">
        <v>16</v>
      </c>
      <c r="H27" s="56">
        <v>64</v>
      </c>
      <c r="I27" s="56"/>
      <c r="J27" s="57"/>
    </row>
    <row r="28" spans="1:16" ht="15" customHeight="1">
      <c r="A28" s="73"/>
      <c r="B28" s="103" t="s">
        <v>23</v>
      </c>
      <c r="C28" s="104"/>
      <c r="D28" s="105"/>
      <c r="E28" s="106">
        <v>2</v>
      </c>
      <c r="F28" s="56">
        <v>8</v>
      </c>
      <c r="G28" s="56">
        <v>16</v>
      </c>
      <c r="H28" s="56">
        <v>64</v>
      </c>
      <c r="I28" s="56"/>
      <c r="J28" s="57" t="s">
        <v>13</v>
      </c>
    </row>
    <row r="29" spans="1:16" ht="15" customHeight="1" thickBot="1">
      <c r="A29" s="74"/>
      <c r="B29" s="114" t="s">
        <v>24</v>
      </c>
      <c r="C29" s="115"/>
      <c r="D29" s="116"/>
      <c r="E29" s="117">
        <v>2</v>
      </c>
      <c r="F29" s="58">
        <v>8</v>
      </c>
      <c r="G29" s="58">
        <v>16</v>
      </c>
      <c r="H29" s="58">
        <v>64</v>
      </c>
      <c r="I29" s="58"/>
      <c r="J29" s="59" t="s">
        <v>13</v>
      </c>
    </row>
    <row r="30" spans="1:16" ht="15" customHeight="1">
      <c r="A30" s="72" t="s">
        <v>52</v>
      </c>
      <c r="B30" s="110" t="s">
        <v>25</v>
      </c>
      <c r="C30" s="111"/>
      <c r="D30" s="112"/>
      <c r="E30" s="55">
        <v>4</v>
      </c>
      <c r="F30" s="55">
        <v>16</v>
      </c>
      <c r="G30" s="55">
        <v>32</v>
      </c>
      <c r="H30" s="55"/>
      <c r="I30" s="55"/>
      <c r="J30" s="60"/>
    </row>
    <row r="31" spans="1:16" ht="15" customHeight="1">
      <c r="A31" s="73"/>
      <c r="B31" s="103" t="s">
        <v>26</v>
      </c>
      <c r="C31" s="104"/>
      <c r="D31" s="105"/>
      <c r="E31" s="56">
        <v>4</v>
      </c>
      <c r="F31" s="56">
        <v>16</v>
      </c>
      <c r="G31" s="56">
        <v>32</v>
      </c>
      <c r="H31" s="56"/>
      <c r="I31" s="56"/>
      <c r="J31" s="57"/>
    </row>
    <row r="32" spans="1:16" ht="15" customHeight="1">
      <c r="A32" s="73"/>
      <c r="B32" s="103" t="s">
        <v>45</v>
      </c>
      <c r="C32" s="104"/>
      <c r="D32" s="105"/>
      <c r="E32" s="56">
        <v>4</v>
      </c>
      <c r="F32" s="56">
        <v>16</v>
      </c>
      <c r="G32" s="56">
        <v>32</v>
      </c>
      <c r="H32" s="56"/>
      <c r="I32" s="56"/>
      <c r="J32" s="57"/>
    </row>
    <row r="33" spans="1:10" ht="15" customHeight="1">
      <c r="A33" s="73"/>
      <c r="B33" s="103" t="s">
        <v>27</v>
      </c>
      <c r="C33" s="104"/>
      <c r="D33" s="105"/>
      <c r="E33" s="56"/>
      <c r="F33" s="56">
        <v>8</v>
      </c>
      <c r="G33" s="56">
        <v>16</v>
      </c>
      <c r="H33" s="56"/>
      <c r="I33" s="56"/>
      <c r="J33" s="57"/>
    </row>
    <row r="34" spans="1:10" ht="15" customHeight="1">
      <c r="A34" s="73"/>
      <c r="B34" s="103" t="s">
        <v>54</v>
      </c>
      <c r="C34" s="104"/>
      <c r="D34" s="105"/>
      <c r="E34" s="56"/>
      <c r="F34" s="56">
        <v>2</v>
      </c>
      <c r="G34" s="56">
        <v>4</v>
      </c>
      <c r="H34" s="56">
        <v>32</v>
      </c>
      <c r="I34" s="56">
        <v>64</v>
      </c>
      <c r="J34" s="57" t="s">
        <v>13</v>
      </c>
    </row>
    <row r="35" spans="1:10" ht="15" customHeight="1">
      <c r="A35" s="73"/>
      <c r="B35" s="103" t="s">
        <v>55</v>
      </c>
      <c r="C35" s="104"/>
      <c r="D35" s="105"/>
      <c r="E35" s="56"/>
      <c r="F35" s="56">
        <v>2</v>
      </c>
      <c r="G35" s="56">
        <v>4</v>
      </c>
      <c r="H35" s="56">
        <v>32</v>
      </c>
      <c r="I35" s="56">
        <v>64</v>
      </c>
      <c r="J35" s="57" t="s">
        <v>13</v>
      </c>
    </row>
    <row r="36" spans="1:10" ht="15" customHeight="1">
      <c r="A36" s="73"/>
      <c r="B36" s="103" t="s">
        <v>125</v>
      </c>
      <c r="C36" s="104"/>
      <c r="D36" s="105"/>
      <c r="E36" s="56"/>
      <c r="F36" s="56"/>
      <c r="G36" s="56"/>
      <c r="H36" s="56">
        <v>8</v>
      </c>
      <c r="I36" s="56">
        <v>32</v>
      </c>
      <c r="J36" s="57" t="s">
        <v>13</v>
      </c>
    </row>
    <row r="37" spans="1:10" ht="15" customHeight="1">
      <c r="A37" s="73"/>
      <c r="B37" s="103" t="s">
        <v>126</v>
      </c>
      <c r="C37" s="104"/>
      <c r="D37" s="105"/>
      <c r="E37" s="56"/>
      <c r="F37" s="56"/>
      <c r="G37" s="56"/>
      <c r="H37" s="56">
        <v>16</v>
      </c>
      <c r="I37" s="56">
        <v>32</v>
      </c>
      <c r="J37" s="57" t="s">
        <v>13</v>
      </c>
    </row>
    <row r="38" spans="1:10" ht="15" customHeight="1" thickBot="1">
      <c r="A38" s="74"/>
      <c r="B38" s="114" t="s">
        <v>127</v>
      </c>
      <c r="C38" s="115"/>
      <c r="D38" s="116"/>
      <c r="E38" s="58"/>
      <c r="F38" s="58"/>
      <c r="G38" s="58"/>
      <c r="H38" s="58">
        <v>4</v>
      </c>
      <c r="I38" s="58">
        <v>16</v>
      </c>
      <c r="J38" s="59" t="s">
        <v>13</v>
      </c>
    </row>
    <row r="39" spans="1:10" ht="15" customHeight="1">
      <c r="A39" s="72" t="s">
        <v>53</v>
      </c>
      <c r="B39" s="110" t="s">
        <v>28</v>
      </c>
      <c r="C39" s="111"/>
      <c r="D39" s="112"/>
      <c r="E39" s="113"/>
      <c r="F39" s="55">
        <v>4</v>
      </c>
      <c r="G39" s="55">
        <v>8</v>
      </c>
      <c r="H39" s="55">
        <v>16</v>
      </c>
      <c r="I39" s="55">
        <v>32</v>
      </c>
      <c r="J39" s="60"/>
    </row>
    <row r="40" spans="1:10" ht="15" customHeight="1">
      <c r="A40" s="73"/>
      <c r="B40" s="103" t="s">
        <v>128</v>
      </c>
      <c r="C40" s="104"/>
      <c r="D40" s="105"/>
      <c r="E40" s="106"/>
      <c r="F40" s="56">
        <v>4</v>
      </c>
      <c r="G40" s="56">
        <v>8</v>
      </c>
      <c r="H40" s="56">
        <v>16</v>
      </c>
      <c r="I40" s="56">
        <v>32</v>
      </c>
      <c r="J40" s="57"/>
    </row>
    <row r="41" spans="1:10" ht="15" customHeight="1">
      <c r="A41" s="73"/>
      <c r="B41" s="103" t="s">
        <v>129</v>
      </c>
      <c r="C41" s="104"/>
      <c r="D41" s="105"/>
      <c r="E41" s="106"/>
      <c r="F41" s="56">
        <v>4</v>
      </c>
      <c r="G41" s="56">
        <v>8</v>
      </c>
      <c r="H41" s="56">
        <v>16</v>
      </c>
      <c r="I41" s="56">
        <v>32</v>
      </c>
      <c r="J41" s="57"/>
    </row>
    <row r="42" spans="1:10" ht="15" customHeight="1">
      <c r="A42" s="73"/>
      <c r="B42" s="103" t="s">
        <v>29</v>
      </c>
      <c r="C42" s="104"/>
      <c r="D42" s="105"/>
      <c r="E42" s="106"/>
      <c r="F42" s="56">
        <v>2</v>
      </c>
      <c r="G42" s="56">
        <v>4</v>
      </c>
      <c r="H42" s="56">
        <v>8</v>
      </c>
      <c r="I42" s="56">
        <v>16</v>
      </c>
      <c r="J42" s="57"/>
    </row>
    <row r="43" spans="1:10" ht="15" customHeight="1">
      <c r="A43" s="73"/>
      <c r="B43" s="103" t="s">
        <v>30</v>
      </c>
      <c r="C43" s="104"/>
      <c r="D43" s="105"/>
      <c r="E43" s="106"/>
      <c r="F43" s="56"/>
      <c r="G43" s="56">
        <v>2</v>
      </c>
      <c r="H43" s="56">
        <v>4</v>
      </c>
      <c r="I43" s="56">
        <v>8</v>
      </c>
      <c r="J43" s="57" t="s">
        <v>13</v>
      </c>
    </row>
    <row r="44" spans="1:10" ht="15" customHeight="1">
      <c r="A44" s="73"/>
      <c r="B44" s="103" t="s">
        <v>46</v>
      </c>
      <c r="C44" s="104"/>
      <c r="D44" s="105"/>
      <c r="E44" s="106"/>
      <c r="F44" s="56"/>
      <c r="G44" s="56">
        <v>2</v>
      </c>
      <c r="H44" s="56">
        <v>4</v>
      </c>
      <c r="I44" s="56">
        <v>8</v>
      </c>
      <c r="J44" s="57" t="s">
        <v>13</v>
      </c>
    </row>
    <row r="45" spans="1:10" ht="15" customHeight="1">
      <c r="A45" s="73"/>
      <c r="B45" s="103" t="s">
        <v>31</v>
      </c>
      <c r="C45" s="104"/>
      <c r="D45" s="105"/>
      <c r="E45" s="106"/>
      <c r="F45" s="56"/>
      <c r="G45" s="56"/>
      <c r="H45" s="56"/>
      <c r="I45" s="56">
        <v>4</v>
      </c>
      <c r="J45" s="57" t="s">
        <v>13</v>
      </c>
    </row>
    <row r="46" spans="1:10" ht="15" customHeight="1">
      <c r="A46" s="73"/>
      <c r="B46" s="103" t="s">
        <v>130</v>
      </c>
      <c r="C46" s="104"/>
      <c r="D46" s="105"/>
      <c r="E46" s="106"/>
      <c r="F46" s="56"/>
      <c r="G46" s="56"/>
      <c r="H46" s="56">
        <v>2</v>
      </c>
      <c r="I46" s="56">
        <v>4</v>
      </c>
      <c r="J46" s="57" t="s">
        <v>13</v>
      </c>
    </row>
    <row r="47" spans="1:10" ht="15" customHeight="1" thickBot="1">
      <c r="A47" s="74"/>
      <c r="B47" s="114" t="s">
        <v>59</v>
      </c>
      <c r="C47" s="115"/>
      <c r="D47" s="116"/>
      <c r="E47" s="117"/>
      <c r="F47" s="58"/>
      <c r="G47" s="58"/>
      <c r="H47" s="58"/>
      <c r="I47" s="58">
        <v>2</v>
      </c>
      <c r="J47" s="59" t="s">
        <v>13</v>
      </c>
    </row>
    <row r="48" spans="1:10" ht="15" customHeight="1">
      <c r="A48" s="72" t="s">
        <v>64</v>
      </c>
      <c r="B48" s="110" t="s">
        <v>131</v>
      </c>
      <c r="C48" s="111"/>
      <c r="D48" s="112"/>
      <c r="E48" s="113"/>
      <c r="F48" s="55"/>
      <c r="G48" s="55">
        <v>2</v>
      </c>
      <c r="H48" s="55">
        <v>8</v>
      </c>
      <c r="I48" s="55">
        <v>16</v>
      </c>
      <c r="J48" s="60"/>
    </row>
    <row r="49" spans="1:10" ht="15" customHeight="1">
      <c r="A49" s="73"/>
      <c r="B49" s="103" t="s">
        <v>32</v>
      </c>
      <c r="C49" s="104"/>
      <c r="D49" s="105"/>
      <c r="E49" s="106"/>
      <c r="F49" s="56"/>
      <c r="G49" s="56"/>
      <c r="H49" s="56">
        <v>4</v>
      </c>
      <c r="I49" s="56">
        <v>8</v>
      </c>
      <c r="J49" s="57"/>
    </row>
    <row r="50" spans="1:10" ht="15" customHeight="1">
      <c r="A50" s="73"/>
      <c r="B50" s="103" t="s">
        <v>33</v>
      </c>
      <c r="C50" s="104"/>
      <c r="D50" s="105"/>
      <c r="E50" s="106"/>
      <c r="F50" s="56"/>
      <c r="G50" s="56"/>
      <c r="H50" s="56">
        <v>2</v>
      </c>
      <c r="I50" s="56">
        <v>8</v>
      </c>
      <c r="J50" s="57"/>
    </row>
    <row r="51" spans="1:10" ht="15" customHeight="1">
      <c r="A51" s="73"/>
      <c r="B51" s="103" t="s">
        <v>34</v>
      </c>
      <c r="C51" s="104"/>
      <c r="D51" s="105"/>
      <c r="E51" s="106"/>
      <c r="F51" s="56"/>
      <c r="G51" s="56">
        <v>2</v>
      </c>
      <c r="H51" s="56">
        <v>8</v>
      </c>
      <c r="I51" s="56">
        <v>16</v>
      </c>
      <c r="J51" s="57"/>
    </row>
    <row r="52" spans="1:10" ht="15" customHeight="1">
      <c r="A52" s="73"/>
      <c r="B52" s="103" t="s">
        <v>172</v>
      </c>
      <c r="C52" s="104"/>
      <c r="D52" s="105"/>
      <c r="E52" s="106"/>
      <c r="F52" s="56"/>
      <c r="G52" s="56"/>
      <c r="H52" s="56">
        <v>4</v>
      </c>
      <c r="I52" s="56">
        <v>8</v>
      </c>
      <c r="J52" s="57"/>
    </row>
    <row r="53" spans="1:10" ht="15" customHeight="1">
      <c r="A53" s="73"/>
      <c r="B53" s="103" t="s">
        <v>35</v>
      </c>
      <c r="C53" s="104"/>
      <c r="D53" s="105"/>
      <c r="E53" s="106"/>
      <c r="F53" s="56"/>
      <c r="G53" s="56"/>
      <c r="H53" s="56">
        <v>2</v>
      </c>
      <c r="I53" s="56">
        <v>4</v>
      </c>
      <c r="J53" s="57" t="s">
        <v>13</v>
      </c>
    </row>
    <row r="54" spans="1:10" ht="15" customHeight="1">
      <c r="A54" s="73"/>
      <c r="B54" s="103" t="s">
        <v>47</v>
      </c>
      <c r="C54" s="104"/>
      <c r="D54" s="105"/>
      <c r="E54" s="106"/>
      <c r="F54" s="56"/>
      <c r="G54" s="56"/>
      <c r="H54" s="56">
        <v>2</v>
      </c>
      <c r="I54" s="56">
        <v>4</v>
      </c>
      <c r="J54" s="57" t="s">
        <v>13</v>
      </c>
    </row>
    <row r="55" spans="1:10" ht="15" customHeight="1" thickBot="1">
      <c r="A55" s="74"/>
      <c r="B55" s="114" t="s">
        <v>61</v>
      </c>
      <c r="C55" s="115"/>
      <c r="D55" s="116"/>
      <c r="E55" s="117"/>
      <c r="F55" s="58"/>
      <c r="G55" s="58"/>
      <c r="H55" s="58"/>
      <c r="I55" s="58">
        <v>2</v>
      </c>
      <c r="J55" s="59" t="s">
        <v>13</v>
      </c>
    </row>
    <row r="56" spans="1:10" ht="15" customHeight="1">
      <c r="A56" s="83" t="s">
        <v>40</v>
      </c>
      <c r="B56" s="110" t="s">
        <v>132</v>
      </c>
      <c r="C56" s="111"/>
      <c r="D56" s="112"/>
      <c r="E56" s="113">
        <v>2</v>
      </c>
      <c r="F56" s="55">
        <v>4</v>
      </c>
      <c r="G56" s="55"/>
      <c r="H56" s="55"/>
      <c r="I56" s="55"/>
      <c r="J56" s="60"/>
    </row>
    <row r="57" spans="1:10" ht="15" customHeight="1">
      <c r="A57" s="84"/>
      <c r="B57" s="103" t="s">
        <v>133</v>
      </c>
      <c r="C57" s="104"/>
      <c r="D57" s="105"/>
      <c r="E57" s="106">
        <v>2</v>
      </c>
      <c r="F57" s="56">
        <v>4</v>
      </c>
      <c r="G57" s="56"/>
      <c r="H57" s="56"/>
      <c r="I57" s="56"/>
      <c r="J57" s="57"/>
    </row>
    <row r="58" spans="1:10" ht="15" customHeight="1">
      <c r="A58" s="84"/>
      <c r="B58" s="103" t="s">
        <v>134</v>
      </c>
      <c r="C58" s="104"/>
      <c r="D58" s="105"/>
      <c r="E58" s="106"/>
      <c r="F58" s="56">
        <v>2</v>
      </c>
      <c r="G58" s="56">
        <v>4</v>
      </c>
      <c r="H58" s="56"/>
      <c r="I58" s="56"/>
      <c r="J58" s="57"/>
    </row>
    <row r="59" spans="1:10" ht="15" customHeight="1">
      <c r="A59" s="84"/>
      <c r="B59" s="103" t="s">
        <v>135</v>
      </c>
      <c r="C59" s="104"/>
      <c r="D59" s="105"/>
      <c r="E59" s="106">
        <v>2</v>
      </c>
      <c r="F59" s="56">
        <v>4</v>
      </c>
      <c r="G59" s="56"/>
      <c r="H59" s="56"/>
      <c r="I59" s="56"/>
      <c r="J59" s="57"/>
    </row>
    <row r="60" spans="1:10" ht="15" customHeight="1">
      <c r="A60" s="84"/>
      <c r="B60" s="103" t="s">
        <v>136</v>
      </c>
      <c r="C60" s="104"/>
      <c r="D60" s="105"/>
      <c r="E60" s="106">
        <v>2</v>
      </c>
      <c r="F60" s="56">
        <v>4</v>
      </c>
      <c r="G60" s="56"/>
      <c r="H60" s="56"/>
      <c r="I60" s="56"/>
      <c r="J60" s="57"/>
    </row>
    <row r="61" spans="1:10" ht="15" customHeight="1" thickBot="1">
      <c r="A61" s="87"/>
      <c r="B61" s="114" t="s">
        <v>137</v>
      </c>
      <c r="C61" s="115"/>
      <c r="D61" s="116"/>
      <c r="E61" s="117"/>
      <c r="F61" s="58">
        <v>2</v>
      </c>
      <c r="G61" s="58">
        <v>4</v>
      </c>
      <c r="H61" s="58"/>
      <c r="I61" s="58"/>
      <c r="J61" s="59"/>
    </row>
    <row r="62" spans="1:10" ht="15" customHeight="1">
      <c r="A62" s="118"/>
      <c r="B62" s="110" t="s">
        <v>132</v>
      </c>
      <c r="C62" s="111"/>
      <c r="D62" s="112"/>
      <c r="E62" s="113">
        <v>2</v>
      </c>
      <c r="F62" s="55">
        <v>4</v>
      </c>
      <c r="G62" s="55"/>
      <c r="H62" s="55"/>
      <c r="I62" s="55"/>
      <c r="J62" s="60"/>
    </row>
    <row r="63" spans="1:10" ht="15" customHeight="1">
      <c r="A63" s="119"/>
      <c r="B63" s="103" t="s">
        <v>133</v>
      </c>
      <c r="C63" s="104"/>
      <c r="D63" s="105"/>
      <c r="E63" s="106">
        <v>2</v>
      </c>
      <c r="F63" s="56">
        <v>4</v>
      </c>
      <c r="G63" s="56"/>
      <c r="H63" s="56"/>
      <c r="I63" s="56"/>
      <c r="J63" s="57"/>
    </row>
    <row r="64" spans="1:10" ht="15" customHeight="1">
      <c r="A64" s="120" t="s">
        <v>174</v>
      </c>
      <c r="B64" s="103" t="s">
        <v>134</v>
      </c>
      <c r="C64" s="104"/>
      <c r="D64" s="105"/>
      <c r="E64" s="106"/>
      <c r="F64" s="56">
        <v>2</v>
      </c>
      <c r="G64" s="56">
        <v>4</v>
      </c>
      <c r="H64" s="56"/>
      <c r="I64" s="56"/>
      <c r="J64" s="57"/>
    </row>
    <row r="65" spans="1:10" ht="15" customHeight="1">
      <c r="A65" s="120" t="s">
        <v>175</v>
      </c>
      <c r="B65" s="103" t="s">
        <v>37</v>
      </c>
      <c r="C65" s="104"/>
      <c r="D65" s="105"/>
      <c r="E65" s="106">
        <v>2</v>
      </c>
      <c r="F65" s="56">
        <v>4</v>
      </c>
      <c r="G65" s="56"/>
      <c r="H65" s="56"/>
      <c r="I65" s="56"/>
      <c r="J65" s="57"/>
    </row>
    <row r="66" spans="1:10" ht="15" customHeight="1">
      <c r="A66" s="119"/>
      <c r="B66" s="103" t="s">
        <v>38</v>
      </c>
      <c r="C66" s="104"/>
      <c r="D66" s="105"/>
      <c r="E66" s="106">
        <v>2</v>
      </c>
      <c r="F66" s="56">
        <v>4</v>
      </c>
      <c r="G66" s="56"/>
      <c r="H66" s="56"/>
      <c r="I66" s="56"/>
      <c r="J66" s="57"/>
    </row>
    <row r="67" spans="1:10" ht="15" customHeight="1" thickBot="1">
      <c r="A67" s="121"/>
      <c r="B67" s="114" t="s">
        <v>39</v>
      </c>
      <c r="C67" s="115"/>
      <c r="D67" s="116"/>
      <c r="E67" s="117"/>
      <c r="F67" s="58">
        <v>2</v>
      </c>
      <c r="G67" s="58">
        <v>4</v>
      </c>
      <c r="H67" s="58"/>
      <c r="I67" s="58"/>
      <c r="J67" s="59"/>
    </row>
    <row r="68" spans="1:10" ht="15" customHeight="1">
      <c r="A68" s="88" t="s">
        <v>50</v>
      </c>
      <c r="B68" s="89"/>
      <c r="C68" s="89"/>
      <c r="D68" s="89"/>
      <c r="E68" s="61"/>
      <c r="F68" s="61"/>
      <c r="G68" s="61"/>
      <c r="H68" s="61"/>
      <c r="I68" s="61"/>
      <c r="J68" s="62"/>
    </row>
    <row r="69" spans="1:10" ht="15" customHeight="1">
      <c r="A69" s="90"/>
      <c r="B69" s="91"/>
      <c r="C69" s="91"/>
      <c r="D69" s="91"/>
      <c r="E69" s="56" t="s">
        <v>48</v>
      </c>
      <c r="F69" s="56" t="s">
        <v>49</v>
      </c>
      <c r="G69" s="56" t="s">
        <v>2</v>
      </c>
      <c r="H69" s="56" t="s">
        <v>4</v>
      </c>
      <c r="I69" s="56" t="s">
        <v>6</v>
      </c>
      <c r="J69" s="57" t="s">
        <v>8</v>
      </c>
    </row>
    <row r="70" spans="1:10" ht="15" customHeight="1">
      <c r="A70" s="92" t="s">
        <v>65</v>
      </c>
      <c r="B70" s="122" t="s">
        <v>138</v>
      </c>
      <c r="C70" s="123"/>
      <c r="D70" s="124"/>
      <c r="E70" s="56">
        <v>4</v>
      </c>
      <c r="F70" s="56">
        <v>8</v>
      </c>
      <c r="G70" s="56">
        <v>16</v>
      </c>
      <c r="H70" s="56">
        <v>32</v>
      </c>
      <c r="I70" s="56"/>
      <c r="J70" s="57"/>
    </row>
    <row r="71" spans="1:10" ht="15" customHeight="1">
      <c r="A71" s="93"/>
      <c r="B71" s="122" t="s">
        <v>51</v>
      </c>
      <c r="C71" s="123"/>
      <c r="D71" s="124"/>
      <c r="E71" s="56">
        <v>4</v>
      </c>
      <c r="F71" s="56">
        <v>8</v>
      </c>
      <c r="G71" s="56">
        <v>16</v>
      </c>
      <c r="H71" s="56">
        <v>32</v>
      </c>
      <c r="I71" s="56"/>
      <c r="J71" s="57"/>
    </row>
    <row r="72" spans="1:10" ht="15" customHeight="1">
      <c r="A72" s="93"/>
      <c r="B72" s="122" t="s">
        <v>139</v>
      </c>
      <c r="C72" s="123"/>
      <c r="D72" s="124"/>
      <c r="E72" s="56">
        <v>2</v>
      </c>
      <c r="F72" s="56">
        <v>4</v>
      </c>
      <c r="G72" s="56">
        <v>8</v>
      </c>
      <c r="H72" s="56">
        <v>16</v>
      </c>
      <c r="I72" s="56"/>
      <c r="J72" s="57"/>
    </row>
    <row r="73" spans="1:10" ht="15" customHeight="1">
      <c r="A73" s="93"/>
      <c r="B73" s="122" t="s">
        <v>140</v>
      </c>
      <c r="C73" s="123"/>
      <c r="D73" s="124"/>
      <c r="E73" s="56"/>
      <c r="F73" s="56">
        <v>2</v>
      </c>
      <c r="G73" s="56">
        <v>4</v>
      </c>
      <c r="H73" s="56">
        <v>8</v>
      </c>
      <c r="I73" s="56">
        <v>16</v>
      </c>
      <c r="J73" s="57"/>
    </row>
    <row r="74" spans="1:10" ht="15" customHeight="1" thickBot="1">
      <c r="A74" s="93"/>
      <c r="B74" s="122" t="s">
        <v>141</v>
      </c>
      <c r="C74" s="123"/>
      <c r="D74" s="124"/>
      <c r="E74" s="56"/>
      <c r="F74" s="56"/>
      <c r="G74" s="56">
        <v>2</v>
      </c>
      <c r="H74" s="56">
        <v>8</v>
      </c>
      <c r="I74" s="56">
        <v>16</v>
      </c>
      <c r="J74" s="57" t="s">
        <v>13</v>
      </c>
    </row>
    <row r="75" spans="1:10" ht="15" customHeight="1">
      <c r="A75" s="125" t="s">
        <v>169</v>
      </c>
      <c r="B75" s="125"/>
      <c r="C75" s="125"/>
      <c r="D75" s="125"/>
      <c r="E75" s="125"/>
      <c r="F75" s="125"/>
      <c r="G75" s="125"/>
      <c r="H75" s="125"/>
      <c r="I75" s="125"/>
      <c r="J75" s="125"/>
    </row>
    <row r="76" spans="1:10" ht="15" customHeight="1"/>
    <row r="77" spans="1:10" ht="15" customHeight="1">
      <c r="A77" s="53" t="s">
        <v>56</v>
      </c>
      <c r="B77" s="94" t="s">
        <v>68</v>
      </c>
      <c r="C77" s="94"/>
      <c r="D77" s="94"/>
      <c r="E77" s="94"/>
      <c r="F77" s="94"/>
      <c r="G77" s="94"/>
      <c r="H77" s="94"/>
      <c r="I77" s="94"/>
      <c r="J77" s="94"/>
    </row>
    <row r="78" spans="1:10" ht="15" customHeight="1">
      <c r="A78" s="53">
        <v>1</v>
      </c>
      <c r="B78" s="94" t="s">
        <v>57</v>
      </c>
      <c r="C78" s="94"/>
      <c r="D78" s="94"/>
      <c r="E78" s="94"/>
      <c r="F78" s="94"/>
      <c r="G78" s="94"/>
      <c r="H78" s="94"/>
      <c r="I78" s="94"/>
      <c r="J78" s="94"/>
    </row>
    <row r="79" spans="1:10" ht="15" customHeight="1">
      <c r="A79" s="53">
        <v>2</v>
      </c>
      <c r="B79" s="94" t="s">
        <v>67</v>
      </c>
      <c r="C79" s="94"/>
      <c r="D79" s="94"/>
      <c r="E79" s="94"/>
      <c r="F79" s="94"/>
      <c r="G79" s="94"/>
      <c r="H79" s="94"/>
      <c r="I79" s="94"/>
      <c r="J79" s="94"/>
    </row>
    <row r="80" spans="1:10" ht="15" customHeight="1">
      <c r="A80" s="53">
        <v>3</v>
      </c>
      <c r="B80" s="95" t="s">
        <v>176</v>
      </c>
      <c r="C80" s="95"/>
      <c r="D80" s="95"/>
      <c r="E80" s="95"/>
      <c r="F80" s="95"/>
      <c r="G80" s="95"/>
      <c r="H80" s="95"/>
      <c r="I80" s="95"/>
      <c r="J80" s="95"/>
    </row>
    <row r="81" spans="1:10" ht="15" customHeight="1">
      <c r="A81" s="53"/>
      <c r="B81" s="95"/>
      <c r="C81" s="95"/>
      <c r="D81" s="95"/>
      <c r="E81" s="95"/>
      <c r="F81" s="95"/>
      <c r="G81" s="95"/>
      <c r="H81" s="95"/>
      <c r="I81" s="95"/>
      <c r="J81" s="95"/>
    </row>
    <row r="82" spans="1:10" ht="15" customHeight="1">
      <c r="A82" s="53">
        <v>4</v>
      </c>
      <c r="B82" s="94" t="s">
        <v>58</v>
      </c>
      <c r="C82" s="94"/>
      <c r="D82" s="94"/>
      <c r="E82" s="94"/>
      <c r="F82" s="94"/>
      <c r="G82" s="94"/>
      <c r="H82" s="94"/>
      <c r="I82" s="94"/>
      <c r="J82" s="94"/>
    </row>
    <row r="83" spans="1:10" ht="15" customHeight="1" thickBot="1">
      <c r="A83" s="86" t="s">
        <v>70</v>
      </c>
      <c r="B83" s="86"/>
      <c r="C83" s="86"/>
      <c r="D83" s="63"/>
      <c r="E83" s="63"/>
      <c r="F83" s="63"/>
      <c r="G83" s="63"/>
      <c r="H83" s="63"/>
      <c r="I83" s="63"/>
      <c r="J83" s="63"/>
    </row>
    <row r="84" spans="1:10" ht="15" customHeight="1">
      <c r="A84" s="53"/>
      <c r="B84" s="126" t="s">
        <v>62</v>
      </c>
      <c r="C84" s="100"/>
      <c r="D84" s="101"/>
      <c r="E84" s="64" t="s">
        <v>0</v>
      </c>
      <c r="F84" s="64" t="s">
        <v>1</v>
      </c>
      <c r="G84" s="64" t="s">
        <v>3</v>
      </c>
      <c r="H84" s="64" t="s">
        <v>5</v>
      </c>
      <c r="I84" s="64" t="s">
        <v>7</v>
      </c>
      <c r="J84" s="65" t="s">
        <v>9</v>
      </c>
    </row>
    <row r="85" spans="1:10" ht="15" customHeight="1">
      <c r="A85" s="53"/>
      <c r="B85" s="127" t="s">
        <v>44</v>
      </c>
      <c r="C85" s="104"/>
      <c r="D85" s="105"/>
      <c r="E85" s="106" t="s">
        <v>69</v>
      </c>
      <c r="F85" s="56" t="s">
        <v>72</v>
      </c>
      <c r="G85" s="56" t="s">
        <v>73</v>
      </c>
      <c r="H85" s="56" t="s">
        <v>74</v>
      </c>
      <c r="I85" s="106" t="s">
        <v>69</v>
      </c>
      <c r="J85" s="57" t="s">
        <v>13</v>
      </c>
    </row>
    <row r="86" spans="1:10" ht="15" customHeight="1" thickBot="1">
      <c r="A86" s="53"/>
      <c r="B86" s="128" t="s">
        <v>43</v>
      </c>
      <c r="C86" s="115"/>
      <c r="D86" s="116"/>
      <c r="E86" s="117" t="s">
        <v>69</v>
      </c>
      <c r="F86" s="58" t="s">
        <v>72</v>
      </c>
      <c r="G86" s="58" t="s">
        <v>73</v>
      </c>
      <c r="H86" s="58" t="s">
        <v>74</v>
      </c>
      <c r="I86" s="117" t="s">
        <v>69</v>
      </c>
      <c r="J86" s="59" t="s">
        <v>13</v>
      </c>
    </row>
    <row r="87" spans="1:10" ht="15" customHeight="1">
      <c r="A87" s="53"/>
      <c r="B87" s="66"/>
      <c r="C87" s="66"/>
      <c r="D87" s="66"/>
      <c r="E87" s="3"/>
      <c r="F87" s="3"/>
      <c r="G87" s="3"/>
      <c r="H87" s="3"/>
      <c r="I87" s="3"/>
      <c r="J87" s="3"/>
    </row>
    <row r="88" spans="1:10" ht="15" customHeight="1">
      <c r="A88" s="53"/>
      <c r="B88" s="66"/>
      <c r="C88" s="66"/>
      <c r="D88" s="66"/>
      <c r="E88" s="3"/>
      <c r="F88" s="3"/>
      <c r="G88" s="3"/>
      <c r="H88" s="3"/>
      <c r="I88" s="3"/>
      <c r="J88" s="3"/>
    </row>
    <row r="89" spans="1:10" ht="15" customHeight="1" thickBot="1">
      <c r="A89" s="86" t="s">
        <v>71</v>
      </c>
      <c r="B89" s="86"/>
      <c r="C89" s="86"/>
      <c r="D89" s="63"/>
      <c r="E89" s="63"/>
      <c r="F89" s="63"/>
      <c r="G89" s="63"/>
      <c r="H89" s="63"/>
      <c r="I89" s="63"/>
      <c r="J89" s="63"/>
    </row>
    <row r="90" spans="1:10" ht="15" customHeight="1">
      <c r="A90" s="53"/>
      <c r="B90" s="126" t="s">
        <v>62</v>
      </c>
      <c r="C90" s="100"/>
      <c r="D90" s="101"/>
      <c r="E90" s="64" t="s">
        <v>0</v>
      </c>
      <c r="F90" s="64" t="s">
        <v>1</v>
      </c>
      <c r="G90" s="64" t="s">
        <v>3</v>
      </c>
      <c r="H90" s="64" t="s">
        <v>5</v>
      </c>
      <c r="I90" s="64" t="s">
        <v>7</v>
      </c>
      <c r="J90" s="65" t="s">
        <v>9</v>
      </c>
    </row>
    <row r="91" spans="1:10" ht="15" customHeight="1">
      <c r="A91" s="53"/>
      <c r="B91" s="127" t="s">
        <v>44</v>
      </c>
      <c r="C91" s="104"/>
      <c r="D91" s="105"/>
      <c r="E91" s="106" t="s">
        <v>69</v>
      </c>
      <c r="F91" s="56" t="s">
        <v>72</v>
      </c>
      <c r="G91" s="56" t="s">
        <v>73</v>
      </c>
      <c r="H91" s="56" t="s">
        <v>74</v>
      </c>
      <c r="I91" s="106" t="s">
        <v>69</v>
      </c>
      <c r="J91" s="57" t="s">
        <v>13</v>
      </c>
    </row>
    <row r="92" spans="1:10" ht="15" customHeight="1" thickBot="1">
      <c r="A92" s="53"/>
      <c r="B92" s="128" t="s">
        <v>43</v>
      </c>
      <c r="C92" s="115"/>
      <c r="D92" s="116"/>
      <c r="E92" s="117" t="s">
        <v>69</v>
      </c>
      <c r="F92" s="58" t="s">
        <v>72</v>
      </c>
      <c r="G92" s="58" t="s">
        <v>73</v>
      </c>
      <c r="H92" s="58" t="s">
        <v>74</v>
      </c>
      <c r="I92" s="117" t="s">
        <v>69</v>
      </c>
      <c r="J92" s="59" t="s">
        <v>13</v>
      </c>
    </row>
    <row r="93" spans="1:10" ht="15" customHeight="1">
      <c r="A93" s="53"/>
      <c r="B93" s="66"/>
      <c r="C93" s="66"/>
      <c r="D93" s="66"/>
      <c r="E93" s="3"/>
      <c r="F93" s="3"/>
      <c r="G93" s="3"/>
      <c r="H93" s="3"/>
      <c r="I93" s="3"/>
      <c r="J93" s="3"/>
    </row>
    <row r="94" spans="1:10" ht="15" customHeight="1" thickBot="1">
      <c r="A94" s="86" t="s">
        <v>170</v>
      </c>
      <c r="B94" s="86"/>
      <c r="C94" s="86"/>
      <c r="D94" s="63"/>
      <c r="E94" s="63"/>
      <c r="F94" s="63"/>
      <c r="G94" s="63"/>
      <c r="H94" s="63"/>
      <c r="I94" s="63"/>
      <c r="J94" s="63"/>
    </row>
    <row r="95" spans="1:10" ht="15" customHeight="1">
      <c r="A95" s="53"/>
      <c r="B95" s="126" t="s">
        <v>62</v>
      </c>
      <c r="C95" s="100"/>
      <c r="D95" s="101"/>
      <c r="E95" s="64" t="s">
        <v>0</v>
      </c>
      <c r="F95" s="64" t="s">
        <v>1</v>
      </c>
      <c r="G95" s="64" t="s">
        <v>3</v>
      </c>
      <c r="H95" s="64" t="s">
        <v>5</v>
      </c>
      <c r="I95" s="64" t="s">
        <v>7</v>
      </c>
      <c r="J95" s="65" t="s">
        <v>9</v>
      </c>
    </row>
    <row r="96" spans="1:10" ht="15" customHeight="1">
      <c r="A96" s="53"/>
      <c r="B96" s="127" t="s">
        <v>44</v>
      </c>
      <c r="C96" s="104"/>
      <c r="D96" s="105"/>
      <c r="E96" s="106" t="s">
        <v>69</v>
      </c>
      <c r="F96" s="56" t="s">
        <v>75</v>
      </c>
      <c r="G96" s="56" t="s">
        <v>72</v>
      </c>
      <c r="H96" s="56" t="s">
        <v>76</v>
      </c>
      <c r="I96" s="106" t="s">
        <v>69</v>
      </c>
      <c r="J96" s="57" t="s">
        <v>13</v>
      </c>
    </row>
    <row r="97" spans="1:10" ht="15" customHeight="1" thickBot="1">
      <c r="A97" s="53"/>
      <c r="B97" s="128" t="s">
        <v>43</v>
      </c>
      <c r="C97" s="115"/>
      <c r="D97" s="116"/>
      <c r="E97" s="117" t="s">
        <v>69</v>
      </c>
      <c r="F97" s="58" t="s">
        <v>75</v>
      </c>
      <c r="G97" s="58" t="s">
        <v>72</v>
      </c>
      <c r="H97" s="58" t="s">
        <v>76</v>
      </c>
      <c r="I97" s="117" t="s">
        <v>69</v>
      </c>
      <c r="J97" s="59" t="s">
        <v>13</v>
      </c>
    </row>
    <row r="98" spans="1:10" ht="15" customHeight="1">
      <c r="A98" s="53"/>
      <c r="B98" s="66"/>
      <c r="C98" s="66"/>
      <c r="D98" s="66"/>
      <c r="E98" s="3"/>
      <c r="F98" s="3"/>
      <c r="G98" s="3"/>
      <c r="H98" s="3"/>
      <c r="I98" s="3"/>
      <c r="J98" s="3"/>
    </row>
    <row r="99" spans="1:10" ht="15" customHeight="1" thickBot="1">
      <c r="A99" s="86" t="s">
        <v>171</v>
      </c>
      <c r="B99" s="86"/>
      <c r="C99" s="86"/>
      <c r="D99" s="63"/>
      <c r="E99" s="63"/>
      <c r="F99" s="63"/>
      <c r="G99" s="63"/>
      <c r="H99" s="63"/>
      <c r="I99" s="63"/>
      <c r="J99" s="63"/>
    </row>
    <row r="100" spans="1:10" ht="15" customHeight="1">
      <c r="A100" s="53"/>
      <c r="B100" s="126" t="s">
        <v>62</v>
      </c>
      <c r="C100" s="100"/>
      <c r="D100" s="101"/>
      <c r="E100" s="64" t="s">
        <v>0</v>
      </c>
      <c r="F100" s="64" t="s">
        <v>1</v>
      </c>
      <c r="G100" s="64" t="s">
        <v>3</v>
      </c>
      <c r="H100" s="64" t="s">
        <v>5</v>
      </c>
      <c r="I100" s="64" t="s">
        <v>7</v>
      </c>
      <c r="J100" s="65" t="s">
        <v>9</v>
      </c>
    </row>
    <row r="101" spans="1:10" ht="15" customHeight="1">
      <c r="A101" s="53"/>
      <c r="B101" s="127" t="s">
        <v>44</v>
      </c>
      <c r="C101" s="104"/>
      <c r="D101" s="105"/>
      <c r="E101" s="106" t="s">
        <v>69</v>
      </c>
      <c r="F101" s="56" t="s">
        <v>77</v>
      </c>
      <c r="G101" s="56" t="s">
        <v>75</v>
      </c>
      <c r="H101" s="56" t="s">
        <v>78</v>
      </c>
      <c r="I101" s="106" t="s">
        <v>69</v>
      </c>
      <c r="J101" s="57" t="s">
        <v>13</v>
      </c>
    </row>
    <row r="102" spans="1:10" ht="15" customHeight="1" thickBot="1">
      <c r="A102" s="53"/>
      <c r="B102" s="128" t="s">
        <v>43</v>
      </c>
      <c r="C102" s="115"/>
      <c r="D102" s="116"/>
      <c r="E102" s="117" t="s">
        <v>69</v>
      </c>
      <c r="F102" s="58" t="s">
        <v>77</v>
      </c>
      <c r="G102" s="58" t="s">
        <v>75</v>
      </c>
      <c r="H102" s="58" t="s">
        <v>78</v>
      </c>
      <c r="I102" s="117" t="s">
        <v>69</v>
      </c>
      <c r="J102" s="59" t="s">
        <v>13</v>
      </c>
    </row>
    <row r="103" spans="1:10" ht="15" customHeight="1">
      <c r="A103" s="53"/>
      <c r="B103" s="66"/>
      <c r="C103" s="66"/>
      <c r="D103" s="66"/>
      <c r="E103" s="3"/>
      <c r="F103" s="3"/>
      <c r="G103" s="3"/>
      <c r="H103" s="3"/>
      <c r="I103" s="3"/>
      <c r="J103" s="3"/>
    </row>
    <row r="104" spans="1:10" ht="15" customHeight="1" thickBot="1">
      <c r="A104" s="86" t="s">
        <v>79</v>
      </c>
      <c r="B104" s="86"/>
      <c r="C104" s="86"/>
      <c r="D104" s="63"/>
      <c r="E104" s="63"/>
      <c r="F104" s="63"/>
      <c r="G104" s="63"/>
      <c r="H104" s="63"/>
      <c r="I104" s="63"/>
      <c r="J104" s="63"/>
    </row>
    <row r="105" spans="1:10" ht="15" customHeight="1">
      <c r="A105" s="53"/>
      <c r="B105" s="126" t="s">
        <v>62</v>
      </c>
      <c r="C105" s="100"/>
      <c r="D105" s="101"/>
      <c r="E105" s="64" t="s">
        <v>0</v>
      </c>
      <c r="F105" s="64" t="s">
        <v>1</v>
      </c>
      <c r="G105" s="64" t="s">
        <v>3</v>
      </c>
      <c r="H105" s="64" t="s">
        <v>5</v>
      </c>
      <c r="I105" s="64" t="s">
        <v>7</v>
      </c>
      <c r="J105" s="65" t="s">
        <v>9</v>
      </c>
    </row>
    <row r="106" spans="1:10" ht="15" customHeight="1">
      <c r="A106" s="53"/>
      <c r="B106" s="127" t="s">
        <v>44</v>
      </c>
      <c r="C106" s="104"/>
      <c r="D106" s="105"/>
      <c r="E106" s="106" t="s">
        <v>69</v>
      </c>
      <c r="F106" s="56" t="s">
        <v>69</v>
      </c>
      <c r="G106" s="56" t="s">
        <v>69</v>
      </c>
      <c r="H106" s="56" t="s">
        <v>69</v>
      </c>
      <c r="I106" s="56" t="s">
        <v>69</v>
      </c>
      <c r="J106" s="57" t="s">
        <v>13</v>
      </c>
    </row>
    <row r="107" spans="1:10" ht="15" customHeight="1" thickBot="1">
      <c r="A107" s="53"/>
      <c r="B107" s="128" t="s">
        <v>43</v>
      </c>
      <c r="C107" s="115"/>
      <c r="D107" s="116"/>
      <c r="E107" s="117" t="s">
        <v>69</v>
      </c>
      <c r="F107" s="58" t="s">
        <v>69</v>
      </c>
      <c r="G107" s="58" t="s">
        <v>69</v>
      </c>
      <c r="H107" s="58" t="s">
        <v>69</v>
      </c>
      <c r="I107" s="58" t="s">
        <v>69</v>
      </c>
      <c r="J107" s="59" t="s">
        <v>13</v>
      </c>
    </row>
    <row r="108" spans="1:10" ht="15" customHeight="1">
      <c r="A108" s="53"/>
      <c r="B108" s="66"/>
      <c r="C108" s="66"/>
      <c r="D108" s="66"/>
      <c r="E108" s="3"/>
      <c r="F108" s="3"/>
      <c r="G108" s="3"/>
      <c r="H108" s="3"/>
      <c r="I108" s="3"/>
      <c r="J108" s="3"/>
    </row>
    <row r="109" spans="1:10" ht="15" customHeight="1">
      <c r="A109" s="1" t="s">
        <v>66</v>
      </c>
      <c r="B109" s="95" t="s">
        <v>177</v>
      </c>
      <c r="C109" s="95"/>
      <c r="D109" s="95"/>
      <c r="E109" s="95"/>
      <c r="F109" s="95"/>
      <c r="G109" s="95"/>
      <c r="H109" s="95"/>
      <c r="I109" s="95"/>
      <c r="J109" s="95"/>
    </row>
    <row r="110" spans="1:10" ht="15" customHeight="1"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ht="15" customHeight="1"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ht="15" customHeight="1">
      <c r="B112" s="11"/>
      <c r="C112" s="11"/>
      <c r="D112" s="11"/>
      <c r="E112" s="11"/>
      <c r="F112" s="11"/>
      <c r="G112" s="11"/>
      <c r="H112" s="11"/>
      <c r="I112" s="11"/>
      <c r="J112" s="11"/>
    </row>
  </sheetData>
  <mergeCells count="112">
    <mergeCell ref="B109:J111"/>
    <mergeCell ref="B102:D102"/>
    <mergeCell ref="A104:C104"/>
    <mergeCell ref="B105:D105"/>
    <mergeCell ref="B106:D106"/>
    <mergeCell ref="B107:D107"/>
    <mergeCell ref="B82:J82"/>
    <mergeCell ref="A83:C83"/>
    <mergeCell ref="B84:D84"/>
    <mergeCell ref="B85:D85"/>
    <mergeCell ref="B86:D86"/>
    <mergeCell ref="A75:J75"/>
    <mergeCell ref="B77:J77"/>
    <mergeCell ref="B78:J78"/>
    <mergeCell ref="B79:J79"/>
    <mergeCell ref="B80:J81"/>
    <mergeCell ref="B67:D67"/>
    <mergeCell ref="A68:D69"/>
    <mergeCell ref="A70:A74"/>
    <mergeCell ref="B70:D70"/>
    <mergeCell ref="B71:D71"/>
    <mergeCell ref="B72:D72"/>
    <mergeCell ref="B73:D73"/>
    <mergeCell ref="B74:D74"/>
    <mergeCell ref="B62:D62"/>
    <mergeCell ref="B63:D63"/>
    <mergeCell ref="B64:D64"/>
    <mergeCell ref="B65:D65"/>
    <mergeCell ref="B66:D66"/>
    <mergeCell ref="A56:A61"/>
    <mergeCell ref="B56:D56"/>
    <mergeCell ref="B57:D57"/>
    <mergeCell ref="B58:D58"/>
    <mergeCell ref="B59:D59"/>
    <mergeCell ref="B60:D60"/>
    <mergeCell ref="B61:D61"/>
    <mergeCell ref="B51:D51"/>
    <mergeCell ref="B52:D52"/>
    <mergeCell ref="B53:D53"/>
    <mergeCell ref="B54:D54"/>
    <mergeCell ref="B55:D55"/>
    <mergeCell ref="A39:A47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A30:A38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24:A29"/>
    <mergeCell ref="B24:D24"/>
    <mergeCell ref="B25:D25"/>
    <mergeCell ref="B26:D26"/>
    <mergeCell ref="B27:D27"/>
    <mergeCell ref="B28:D28"/>
    <mergeCell ref="B29:D29"/>
    <mergeCell ref="A14:A18"/>
    <mergeCell ref="B14:D14"/>
    <mergeCell ref="K14:P20"/>
    <mergeCell ref="B15:D15"/>
    <mergeCell ref="B16:D16"/>
    <mergeCell ref="B17:D17"/>
    <mergeCell ref="B18:D18"/>
    <mergeCell ref="A19:A23"/>
    <mergeCell ref="B19:D19"/>
    <mergeCell ref="B20:D20"/>
    <mergeCell ref="B21:D21"/>
    <mergeCell ref="B22:D22"/>
    <mergeCell ref="B23:D23"/>
    <mergeCell ref="A5:A13"/>
    <mergeCell ref="B5:D5"/>
    <mergeCell ref="F5:J5"/>
    <mergeCell ref="L5:P5"/>
    <mergeCell ref="B6:D6"/>
    <mergeCell ref="B7:D7"/>
    <mergeCell ref="B8:D8"/>
    <mergeCell ref="B9:D9"/>
    <mergeCell ref="B10:D10"/>
    <mergeCell ref="B11:D11"/>
    <mergeCell ref="B12:D12"/>
    <mergeCell ref="B13:D13"/>
    <mergeCell ref="A89:C89"/>
    <mergeCell ref="B90:D90"/>
    <mergeCell ref="B91:D91"/>
    <mergeCell ref="B92:D92"/>
    <mergeCell ref="A94:C94"/>
    <mergeCell ref="B95:D95"/>
    <mergeCell ref="B96:D96"/>
    <mergeCell ref="B97:D97"/>
    <mergeCell ref="A99:C99"/>
    <mergeCell ref="B100:D100"/>
    <mergeCell ref="B101:D101"/>
    <mergeCell ref="A48:A55"/>
    <mergeCell ref="B48:D48"/>
    <mergeCell ref="B49:D49"/>
    <mergeCell ref="B50:D50"/>
    <mergeCell ref="A1:J2"/>
    <mergeCell ref="A3:J3"/>
    <mergeCell ref="K3:P3"/>
    <mergeCell ref="B4:D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等級認定検索システム</vt:lpstr>
      <vt:lpstr>認定基準一覧</vt:lpstr>
      <vt:lpstr>等級認定検索システム!Print_Area</vt:lpstr>
      <vt:lpstr>認定基準一覧!Print_Area</vt:lpstr>
      <vt:lpstr>等級認定検索システム!種別＿35</vt:lpstr>
      <vt:lpstr>等級認定検索システム!種別＿45</vt:lpstr>
      <vt:lpstr>等級認定検索システム!種別＿JOC杯</vt:lpstr>
      <vt:lpstr>等級認定検索システム!種別＿シニア</vt:lpstr>
      <vt:lpstr>等級認定検索システム!種別＿ｼﾞｬﾊﾟﾝｶｯﾌﾟ</vt:lpstr>
      <vt:lpstr>等級認定検索システム!種別＿ｼﾞｭﾆｱ</vt:lpstr>
      <vt:lpstr>等級認定検索システム!種別＿一般男女</vt:lpstr>
      <vt:lpstr>等級認定検索システム!種別＿高校</vt:lpstr>
      <vt:lpstr>等級認定検索システム!種別＿小学</vt:lpstr>
      <vt:lpstr>等級認定検索システム!種別＿大学</vt:lpstr>
      <vt:lpstr>等級認定検索システム!種別＿中学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2025-04-09T08:51:55Z</dcterms:modified>
</cp:coreProperties>
</file>